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Producción\"/>
    </mc:Choice>
  </mc:AlternateContent>
  <xr:revisionPtr revIDLastSave="0" documentId="13_ncr:1_{557093D7-03B0-4373-95FE-B537D6B6ED94}" xr6:coauthVersionLast="47" xr6:coauthVersionMax="47" xr10:uidLastSave="{00000000-0000-0000-0000-000000000000}"/>
  <bookViews>
    <workbookView xWindow="-110" yWindow="-110" windowWidth="19420" windowHeight="10300" tabRatio="568" xr2:uid="{00000000-000D-0000-FFFF-FFFF00000000}"/>
  </bookViews>
  <sheets>
    <sheet name="OP PALMISTERIA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'OP PALMISTERIA'!$A$6:$AF$53</definedName>
    <definedName name="DECISION">[1]OTROS!$D$2:$D$3</definedName>
    <definedName name="MATRIZ_PELG_BS_IPER">[2]PELIGROS!$B$7:$E$203</definedName>
    <definedName name="PELIGROS_IPER">[2]PELIGROS!$B$7:$D$203</definedName>
    <definedName name="VALOR">[3]OTROS!$C$2:$C$5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8" i="1" l="1"/>
  <c r="AB48" i="1" s="1"/>
  <c r="AC48" i="1" s="1"/>
  <c r="L48" i="1"/>
  <c r="N48" i="1" s="1"/>
  <c r="O48" i="1" s="1"/>
  <c r="Z49" i="1"/>
  <c r="AB49" i="1" s="1"/>
  <c r="AC49" i="1" s="1"/>
  <c r="L49" i="1"/>
  <c r="N49" i="1" s="1"/>
  <c r="O49" i="1" s="1"/>
  <c r="Z46" i="1" l="1"/>
  <c r="AB46" i="1" s="1"/>
  <c r="AC46" i="1" s="1"/>
  <c r="L46" i="1"/>
  <c r="N46" i="1" s="1"/>
  <c r="O46" i="1" s="1"/>
  <c r="D46" i="1"/>
  <c r="C46" i="1"/>
  <c r="Z35" i="1"/>
  <c r="AB35" i="1" s="1"/>
  <c r="AC35" i="1" s="1"/>
  <c r="L35" i="1"/>
  <c r="N35" i="1" s="1"/>
  <c r="O35" i="1" s="1"/>
  <c r="D35" i="1"/>
  <c r="C35" i="1"/>
  <c r="Z27" i="1"/>
  <c r="AB27" i="1" s="1"/>
  <c r="AC27" i="1" s="1"/>
  <c r="L27" i="1"/>
  <c r="N27" i="1" s="1"/>
  <c r="O27" i="1" s="1"/>
  <c r="D27" i="1"/>
  <c r="C27" i="1"/>
  <c r="Z14" i="1"/>
  <c r="AB14" i="1" s="1"/>
  <c r="AC14" i="1" s="1"/>
  <c r="L14" i="1"/>
  <c r="N14" i="1" s="1"/>
  <c r="O14" i="1" s="1"/>
  <c r="D14" i="1"/>
  <c r="C14" i="1"/>
  <c r="Z40" i="1" l="1"/>
  <c r="AB40" i="1" s="1"/>
  <c r="AC40" i="1" s="1"/>
  <c r="L40" i="1"/>
  <c r="N40" i="1" s="1"/>
  <c r="O40" i="1" s="1"/>
  <c r="D40" i="1"/>
  <c r="C42" i="1"/>
  <c r="D42" i="1"/>
  <c r="L42" i="1"/>
  <c r="N42" i="1" s="1"/>
  <c r="O42" i="1" s="1"/>
  <c r="Z42" i="1"/>
  <c r="AB42" i="1" s="1"/>
  <c r="AC42" i="1" s="1"/>
  <c r="Z47" i="1" l="1"/>
  <c r="AB47" i="1" s="1"/>
  <c r="AC47" i="1" s="1"/>
  <c r="L47" i="1"/>
  <c r="N47" i="1" s="1"/>
  <c r="O47" i="1" s="1"/>
  <c r="D47" i="1"/>
  <c r="C47" i="1"/>
  <c r="Z45" i="1"/>
  <c r="AB45" i="1" s="1"/>
  <c r="AC45" i="1" s="1"/>
  <c r="L45" i="1"/>
  <c r="N45" i="1" s="1"/>
  <c r="O45" i="1" s="1"/>
  <c r="D45" i="1"/>
  <c r="C45" i="1"/>
  <c r="Z44" i="1"/>
  <c r="AB44" i="1" s="1"/>
  <c r="AC44" i="1" s="1"/>
  <c r="L44" i="1"/>
  <c r="N44" i="1" s="1"/>
  <c r="O44" i="1" s="1"/>
  <c r="D44" i="1"/>
  <c r="C44" i="1"/>
  <c r="Z43" i="1"/>
  <c r="AB43" i="1" s="1"/>
  <c r="AC43" i="1" s="1"/>
  <c r="L43" i="1"/>
  <c r="N43" i="1" s="1"/>
  <c r="O43" i="1" s="1"/>
  <c r="Z41" i="1"/>
  <c r="AB41" i="1" s="1"/>
  <c r="AC41" i="1" s="1"/>
  <c r="L41" i="1"/>
  <c r="N41" i="1" s="1"/>
  <c r="O41" i="1" s="1"/>
  <c r="C41" i="1"/>
  <c r="Z39" i="1"/>
  <c r="AB39" i="1" s="1"/>
  <c r="AC39" i="1" s="1"/>
  <c r="L39" i="1"/>
  <c r="N39" i="1" s="1"/>
  <c r="O39" i="1" s="1"/>
  <c r="D39" i="1"/>
  <c r="C39" i="1"/>
  <c r="Z38" i="1"/>
  <c r="AB38" i="1" s="1"/>
  <c r="AC38" i="1" s="1"/>
  <c r="L38" i="1"/>
  <c r="N38" i="1" s="1"/>
  <c r="O38" i="1" s="1"/>
  <c r="C38" i="1"/>
  <c r="Z37" i="1"/>
  <c r="AB37" i="1" s="1"/>
  <c r="AC37" i="1" s="1"/>
  <c r="L37" i="1"/>
  <c r="N37" i="1" s="1"/>
  <c r="O37" i="1" s="1"/>
  <c r="D37" i="1"/>
  <c r="C37" i="1"/>
  <c r="L50" i="1" l="1"/>
  <c r="N50" i="1" s="1"/>
  <c r="O50" i="1" s="1"/>
  <c r="Z9" i="1" l="1"/>
  <c r="AB9" i="1" s="1"/>
  <c r="AC9" i="1" s="1"/>
  <c r="L9" i="1"/>
  <c r="N9" i="1" s="1"/>
  <c r="O9" i="1" s="1"/>
  <c r="C22" i="1" l="1"/>
  <c r="L11" i="1"/>
  <c r="Z53" i="1" l="1"/>
  <c r="AB53" i="1" s="1"/>
  <c r="AC53" i="1" s="1"/>
  <c r="L53" i="1"/>
  <c r="N53" i="1" s="1"/>
  <c r="O53" i="1" s="1"/>
  <c r="D53" i="1"/>
  <c r="C53" i="1"/>
  <c r="Z52" i="1"/>
  <c r="AB52" i="1" s="1"/>
  <c r="AC52" i="1" s="1"/>
  <c r="L52" i="1"/>
  <c r="N52" i="1" s="1"/>
  <c r="O52" i="1" s="1"/>
  <c r="D52" i="1"/>
  <c r="C52" i="1"/>
  <c r="Z51" i="1"/>
  <c r="AB51" i="1" s="1"/>
  <c r="AC51" i="1" s="1"/>
  <c r="L51" i="1"/>
  <c r="N51" i="1" s="1"/>
  <c r="O51" i="1" s="1"/>
  <c r="D51" i="1"/>
  <c r="C51" i="1"/>
  <c r="Z50" i="1" l="1"/>
  <c r="AB50" i="1" s="1"/>
  <c r="AC50" i="1" s="1"/>
  <c r="C7" i="1" l="1"/>
  <c r="D7" i="1"/>
  <c r="C8" i="1"/>
  <c r="D8" i="1"/>
  <c r="C10" i="1"/>
  <c r="D10" i="1"/>
  <c r="C12" i="1"/>
  <c r="D12" i="1"/>
  <c r="C13" i="1"/>
  <c r="D13" i="1"/>
  <c r="C15" i="1"/>
  <c r="D15" i="1"/>
  <c r="C16" i="1"/>
  <c r="D16" i="1"/>
  <c r="C17" i="1"/>
  <c r="C18" i="1"/>
  <c r="D18" i="1"/>
  <c r="C21" i="1"/>
  <c r="D22" i="1"/>
  <c r="C24" i="1"/>
  <c r="D24" i="1"/>
  <c r="C25" i="1"/>
  <c r="D25" i="1"/>
  <c r="C26" i="1"/>
  <c r="D26" i="1"/>
  <c r="C28" i="1"/>
  <c r="D28" i="1"/>
  <c r="C29" i="1"/>
  <c r="D29" i="1"/>
  <c r="C30" i="1"/>
  <c r="D30" i="1"/>
  <c r="C31" i="1"/>
  <c r="C33" i="1"/>
  <c r="D33" i="1"/>
  <c r="C34" i="1"/>
  <c r="D34" i="1"/>
  <c r="C36" i="1"/>
  <c r="D36" i="1"/>
  <c r="Z7" i="1" l="1"/>
  <c r="AB7" i="1" s="1"/>
  <c r="AC7" i="1" s="1"/>
  <c r="Z8" i="1"/>
  <c r="AB8" i="1" s="1"/>
  <c r="AC8" i="1" s="1"/>
  <c r="Z10" i="1"/>
  <c r="AB10" i="1" s="1"/>
  <c r="AC10" i="1" s="1"/>
  <c r="Z11" i="1"/>
  <c r="AB11" i="1" s="1"/>
  <c r="AC11" i="1" s="1"/>
  <c r="Z12" i="1"/>
  <c r="AB12" i="1" s="1"/>
  <c r="AC12" i="1" s="1"/>
  <c r="Z13" i="1"/>
  <c r="AB13" i="1" s="1"/>
  <c r="AC13" i="1" s="1"/>
  <c r="Z15" i="1"/>
  <c r="AB15" i="1" s="1"/>
  <c r="AC15" i="1" s="1"/>
  <c r="Z16" i="1"/>
  <c r="AB16" i="1" s="1"/>
  <c r="AC16" i="1" s="1"/>
  <c r="Z17" i="1"/>
  <c r="AB17" i="1" s="1"/>
  <c r="AC17" i="1" s="1"/>
  <c r="Z18" i="1"/>
  <c r="AB18" i="1" s="1"/>
  <c r="AC18" i="1" s="1"/>
  <c r="Z19" i="1"/>
  <c r="AB19" i="1" s="1"/>
  <c r="AC19" i="1" s="1"/>
  <c r="Z20" i="1"/>
  <c r="AB20" i="1" s="1"/>
  <c r="AC20" i="1" s="1"/>
  <c r="Z21" i="1"/>
  <c r="AB21" i="1" s="1"/>
  <c r="AC21" i="1" s="1"/>
  <c r="Z22" i="1"/>
  <c r="AB22" i="1" s="1"/>
  <c r="AC22" i="1" s="1"/>
  <c r="Z23" i="1"/>
  <c r="AB23" i="1" s="1"/>
  <c r="AC23" i="1" s="1"/>
  <c r="Z24" i="1"/>
  <c r="AB24" i="1" s="1"/>
  <c r="AC24" i="1" s="1"/>
  <c r="Z25" i="1"/>
  <c r="AB25" i="1" s="1"/>
  <c r="AC25" i="1" s="1"/>
  <c r="Z26" i="1"/>
  <c r="AB26" i="1" s="1"/>
  <c r="AC26" i="1" s="1"/>
  <c r="Z28" i="1"/>
  <c r="AB28" i="1" s="1"/>
  <c r="AC28" i="1" s="1"/>
  <c r="Z29" i="1"/>
  <c r="AB29" i="1" s="1"/>
  <c r="AC29" i="1" s="1"/>
  <c r="Z30" i="1"/>
  <c r="AB30" i="1" s="1"/>
  <c r="AC30" i="1" s="1"/>
  <c r="Z31" i="1"/>
  <c r="AB31" i="1" s="1"/>
  <c r="AC31" i="1" s="1"/>
  <c r="Z32" i="1"/>
  <c r="AB32" i="1" s="1"/>
  <c r="AC32" i="1" s="1"/>
  <c r="Z33" i="1"/>
  <c r="AB33" i="1" s="1"/>
  <c r="AC33" i="1" s="1"/>
  <c r="Z34" i="1"/>
  <c r="AB34" i="1" s="1"/>
  <c r="AC34" i="1" s="1"/>
  <c r="Z36" i="1"/>
  <c r="AB36" i="1" s="1"/>
  <c r="AC36" i="1" s="1"/>
  <c r="L7" i="1"/>
  <c r="N7" i="1" s="1"/>
  <c r="O7" i="1" s="1"/>
  <c r="L8" i="1"/>
  <c r="N8" i="1" s="1"/>
  <c r="O8" i="1" s="1"/>
  <c r="L10" i="1"/>
  <c r="N10" i="1" s="1"/>
  <c r="O10" i="1" s="1"/>
  <c r="N11" i="1"/>
  <c r="O11" i="1" s="1"/>
  <c r="L12" i="1"/>
  <c r="N12" i="1" s="1"/>
  <c r="O12" i="1" s="1"/>
  <c r="L13" i="1"/>
  <c r="N13" i="1" s="1"/>
  <c r="O13" i="1" s="1"/>
  <c r="L15" i="1"/>
  <c r="N15" i="1" s="1"/>
  <c r="O15" i="1" s="1"/>
  <c r="L16" i="1"/>
  <c r="N16" i="1" s="1"/>
  <c r="O16" i="1" s="1"/>
  <c r="L17" i="1"/>
  <c r="N17" i="1" s="1"/>
  <c r="O17" i="1" s="1"/>
  <c r="L18" i="1"/>
  <c r="N18" i="1" s="1"/>
  <c r="O18" i="1" s="1"/>
  <c r="L19" i="1"/>
  <c r="N19" i="1" s="1"/>
  <c r="O19" i="1" s="1"/>
  <c r="L20" i="1"/>
  <c r="N20" i="1" s="1"/>
  <c r="O20" i="1" s="1"/>
  <c r="L21" i="1"/>
  <c r="N21" i="1" s="1"/>
  <c r="O21" i="1" s="1"/>
  <c r="L22" i="1"/>
  <c r="N22" i="1" s="1"/>
  <c r="O22" i="1" s="1"/>
  <c r="L23" i="1"/>
  <c r="N23" i="1" s="1"/>
  <c r="O23" i="1" s="1"/>
  <c r="L24" i="1"/>
  <c r="N24" i="1" s="1"/>
  <c r="O24" i="1" s="1"/>
  <c r="L25" i="1"/>
  <c r="N25" i="1" s="1"/>
  <c r="O25" i="1" s="1"/>
  <c r="L26" i="1"/>
  <c r="N26" i="1" s="1"/>
  <c r="O26" i="1" s="1"/>
  <c r="L28" i="1"/>
  <c r="N28" i="1" s="1"/>
  <c r="O28" i="1" s="1"/>
  <c r="L29" i="1"/>
  <c r="N29" i="1" s="1"/>
  <c r="O29" i="1" s="1"/>
  <c r="L30" i="1"/>
  <c r="N30" i="1" s="1"/>
  <c r="O30" i="1" s="1"/>
  <c r="L31" i="1"/>
  <c r="N31" i="1" s="1"/>
  <c r="O31" i="1" s="1"/>
  <c r="L32" i="1"/>
  <c r="N32" i="1" s="1"/>
  <c r="O32" i="1" s="1"/>
  <c r="L33" i="1"/>
  <c r="N33" i="1" s="1"/>
  <c r="O33" i="1" s="1"/>
  <c r="L34" i="1"/>
  <c r="N34" i="1" s="1"/>
  <c r="O34" i="1" s="1"/>
  <c r="L36" i="1"/>
  <c r="N36" i="1" s="1"/>
  <c r="O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<sst xmlns="http://schemas.openxmlformats.org/spreadsheetml/2006/main" count="559" uniqueCount="186">
  <si>
    <t>CÓDIGO</t>
  </si>
  <si>
    <t>VERSIÓN</t>
  </si>
  <si>
    <t>EMPRESA:</t>
  </si>
  <si>
    <t>EVALUACIÓN</t>
  </si>
  <si>
    <t>NORMATIVA LEGAL</t>
  </si>
  <si>
    <t>RE-EVALUACIÓN</t>
  </si>
  <si>
    <t>DESCRIPCIÓN DE PELIGRO / EVENTO PELIGROSO</t>
  </si>
  <si>
    <t>RIESGO ASOCIADO</t>
  </si>
  <si>
    <t>A (PERSONAS EXPUESTAS)</t>
  </si>
  <si>
    <t>B (PROCEDIMIENTOS EXISTENTES)</t>
  </si>
  <si>
    <t>C (CAPACITACIÓN)</t>
  </si>
  <si>
    <t>D (EXPOSICIÓN AL RIESGO)</t>
  </si>
  <si>
    <t>NIVEL DE PROBABILIDAD
(A+B+C+D)</t>
  </si>
  <si>
    <t>INDICE DE SEVERIDAD</t>
  </si>
  <si>
    <t>NIVEL DE RIESGO</t>
  </si>
  <si>
    <t>Eliminación</t>
  </si>
  <si>
    <t>Sustitución</t>
  </si>
  <si>
    <t>Controles de Ingeniería</t>
  </si>
  <si>
    <t>Señalización/Advertencias/
Controles Adm</t>
  </si>
  <si>
    <t>EPP</t>
  </si>
  <si>
    <t>Sistema y estacciones de aislamiento y bloqueo</t>
  </si>
  <si>
    <t>MEDIDAS DE CONTROL DEL RIESGO / PROGRAMA DE SST</t>
  </si>
  <si>
    <t>-</t>
  </si>
  <si>
    <t>Barandas de seguridad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</si>
  <si>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</si>
  <si>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</si>
  <si>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</si>
  <si>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</si>
  <si>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</si>
  <si>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</si>
  <si>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</si>
  <si>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</si>
  <si>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</si>
  <si>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</si>
  <si>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</si>
  <si>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</si>
  <si>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</si>
  <si>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</si>
  <si>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</si>
  <si>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</si>
  <si>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</si>
  <si>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</si>
  <si>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</si>
  <si>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</si>
  <si>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</si>
  <si>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</si>
  <si>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</si>
  <si>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</si>
  <si>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</si>
  <si>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</si>
  <si>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</si>
  <si>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</si>
  <si>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</si>
  <si>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</si>
  <si>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</si>
  <si>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</si>
  <si>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</si>
  <si>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</si>
  <si>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</si>
  <si>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</si>
  <si>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</si>
  <si>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</si>
  <si>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</si>
  <si>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</si>
  <si>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</si>
  <si>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</si>
  <si>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</si>
  <si>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</si>
  <si>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>Elaborado por:</t>
  </si>
  <si>
    <t>R</t>
  </si>
  <si>
    <t>S</t>
  </si>
  <si>
    <t>Situación de emergencia.</t>
  </si>
  <si>
    <t>Incendios</t>
  </si>
  <si>
    <t>Contacto con fuego e inhalación de humo</t>
  </si>
  <si>
    <t>E</t>
  </si>
  <si>
    <t>INFLUENCIA EXTERNA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</si>
  <si>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</si>
  <si>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</si>
  <si>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</si>
  <si>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</si>
  <si>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</si>
  <si>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</si>
  <si>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</si>
  <si>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</si>
  <si>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</si>
  <si>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</si>
  <si>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PROCESO</t>
  </si>
  <si>
    <t>MATERIAS PRIMAS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</si>
  <si>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</si>
  <si>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</si>
  <si>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</si>
  <si>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</si>
  <si>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</si>
  <si>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</si>
  <si>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</si>
  <si>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LOCATIVO</t>
  </si>
  <si>
    <t>MECÁNICO</t>
  </si>
  <si>
    <t>FÍSICO</t>
  </si>
  <si>
    <t>SO</t>
  </si>
  <si>
    <t>ELÉCTRICO</t>
  </si>
  <si>
    <t>BIOLÓGICO</t>
  </si>
  <si>
    <t>NR</t>
  </si>
  <si>
    <t>NIVEL DE PROBABILIDAD X
SEVERIDAD</t>
  </si>
  <si>
    <t>NIVEL DE PROBABILIDAD X
INDICE DE SEVERIDAD</t>
  </si>
  <si>
    <t>MATRIZ DE IDENTIFICACIÓN DE PELIGROS, EVALUACIÓN DE RIESGOS Y CONTROL EN INDUSTRIAS DEL SHANUSI</t>
  </si>
  <si>
    <t>INDUSTRIAS DEL SHANUSI</t>
  </si>
  <si>
    <t>Herramientas para Limpieza (Jalador de agua, Palana)</t>
  </si>
  <si>
    <t>Gabinete contra incendios, extintores.</t>
  </si>
  <si>
    <t>Pararrayos</t>
  </si>
  <si>
    <t>TAREA</t>
  </si>
  <si>
    <t>Exposición de proyección de fibra, cascara.</t>
  </si>
  <si>
    <t>Señalización del área de trabajo, (Señalización con letreros de seguridad: Proyección de partículas, ubo obligatorio de careta), Capacitación uso correcto y cuidado de EPP, Capacitación de IPERC, Capacitación de RISST, PETS, Control constante de la supervisión.</t>
  </si>
  <si>
    <t>Polo manga larga con cinta reflectiva, pantalón jean, guantes de seguridad, Protectores Auditivos, zapatos de seguridad, lentes de seguridad.</t>
  </si>
  <si>
    <t xml:space="preserve">  Capacitación de uso correcto y cuidado de EPP, Medición de oxígeno, Capacitación de IPERC, PETS, Capacitación de bloqueo y etiquetado, Capacitación de trabajos en espacios confinados,  Capacitación del RISST, Supervisión constante, Orden y Limpieza Periódica, señalización con letreros de seguridad.</t>
  </si>
  <si>
    <t>Respirador media cara con cartucho para gases y vapores orgánicos, Traje A40.</t>
  </si>
  <si>
    <t>Exposición a contacto con fluidos y sustancias calientes.</t>
  </si>
  <si>
    <t>Polo manga larga con cinta reflectiva, pantalón jean, guantes de seguridad, zapatos de seguridad, lentes de seguridad.</t>
  </si>
  <si>
    <t>Señalización del área de trabajo, Capacitación de uso correcto y cuidado de EPP, Capacitación de IPERC, Capacitación de RISST, Control constante de la supervisión.</t>
  </si>
  <si>
    <t>Contacto con herramientas, contusiones, golpes.</t>
  </si>
  <si>
    <t>Guantes de seguridad, casco de seguridad, zapatos de seguridad.</t>
  </si>
  <si>
    <t>zapatos de seguridad, Casco de seguridad.</t>
  </si>
  <si>
    <t>Caída al mismo nivel, resbalones,  golpes.</t>
  </si>
  <si>
    <t>Polo manga larga con cinta reflectiva, pantalón jean, zapatos de seguridad.</t>
  </si>
  <si>
    <t>Caída de herramientas y objetos, golpes, contusiones.</t>
  </si>
  <si>
    <t>Casco de seguridad, guantes de seguridad, zapatos de seguridad, careta transparente adaptable al casco.</t>
  </si>
  <si>
    <t>Contacto con piezas cortantes, cortes.</t>
  </si>
  <si>
    <t>Polo manga larga con cinta reflectiva, pantalón jean, guantes de seguridad, , zapatos de seguridad.</t>
  </si>
  <si>
    <t xml:space="preserve"> Guantes de seguridad.</t>
  </si>
  <si>
    <t>Polo manga larga con cinta reflectiva, pantalón jean, casco de seguridad, zapatos de seguridad.</t>
  </si>
  <si>
    <t>Protector auditivo</t>
  </si>
  <si>
    <t>Polo manga larga con cinta reflectiva, pantalón jean, zapatos de seguridad, casco de seguridad.</t>
  </si>
  <si>
    <t>Polo manga larga con cinta reflectiva, pantalón jean, guantes de seguridad, zapatos de seguridad.</t>
  </si>
  <si>
    <t>Polo manga larga con cinta reflectiva, pantalón jean, guantes de seguridad, zapatos de seguridad, casco de seguridad.</t>
  </si>
  <si>
    <t>Aprobado por:</t>
  </si>
  <si>
    <t>Revisado por:</t>
  </si>
  <si>
    <r>
      <t xml:space="preserve">Gerencia Industrial
</t>
    </r>
    <r>
      <rPr>
        <sz val="14"/>
        <rFont val="Arial Narrow"/>
        <family val="2"/>
      </rPr>
      <t>Nelson A. Lescano Leon</t>
    </r>
    <r>
      <rPr>
        <b/>
        <sz val="14"/>
        <rFont val="Arial Narrow"/>
        <family val="2"/>
      </rPr>
      <t xml:space="preserve">
(Jefe Industrial)</t>
    </r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</si>
  <si>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</si>
  <si>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r>
      <t xml:space="preserve">Jefatura SST
</t>
    </r>
    <r>
      <rPr>
        <sz val="14"/>
        <rFont val="Arial Narrow"/>
        <family val="2"/>
      </rPr>
      <t>Katia Luz Romero Gomez</t>
    </r>
    <r>
      <rPr>
        <b/>
        <sz val="14"/>
        <rFont val="Arial Narrow"/>
        <family val="2"/>
      </rPr>
      <t xml:space="preserve">
(Coordinador SST)</t>
    </r>
  </si>
  <si>
    <t>Realización de actividades por trabajador en situación de discapacidad.(**)</t>
  </si>
  <si>
    <t>Exposición de actividades no adecuadas a personas en situación de discapacidad.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</si>
  <si>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</si>
  <si>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Psicosocial</t>
  </si>
  <si>
    <t>* Evaluar cambio de puesto de trabajo.</t>
  </si>
  <si>
    <t>Todas las tareas</t>
  </si>
  <si>
    <t>V:00</t>
  </si>
  <si>
    <t>IP-SST-IDS-006</t>
  </si>
  <si>
    <t>OPERADOR PLANTA EXTRACTORA - PALMISTERIA</t>
  </si>
  <si>
    <t>Control de proceso de Palmistería</t>
  </si>
  <si>
    <t>Muestreo en las diferentes etapas de Palmistería.</t>
  </si>
  <si>
    <t>Limpieza del área de Palmistería</t>
  </si>
  <si>
    <t xml:space="preserve"> Plan de Vigilancia Prevención y Control COVID-19.
Capacitación sobre prevención y factores de riesgo de COVID-19.
Infografía de limpieza en equipos y ambientes de trabajo, señalización COVID-19.</t>
  </si>
  <si>
    <t>Guardas de seguridad, tapas de seguridad, Sistema y estaciones de aislamiento y bloqueo</t>
  </si>
  <si>
    <t>Inspección de equipos de Palmistería, redlers de cascara y fibra</t>
  </si>
  <si>
    <t>lentes de seguridad.</t>
  </si>
  <si>
    <t>Tapas de seguridad, Sistema y estaciones de aislamiento y bloqueo</t>
  </si>
  <si>
    <t>Desprendimiento de fibra, cascara, piedras</t>
  </si>
  <si>
    <t>Fluidos y lineas de condensado caliente</t>
  </si>
  <si>
    <t>Polo manga larga con cinta reflectiva, pantalon, casco de seguridad, guantes de seguridad, zapato de seguridad.</t>
  </si>
  <si>
    <t>cunetas con rejillas</t>
  </si>
  <si>
    <t xml:space="preserve">Ley N° 29783, Ley de Seguridad y Salud en el Trabajo, D.S. N°005-2012 TR Reglamento de Ley N° 29783, Ley N° 30222 Ley que modifica la Ley 29783, Ley de  Seguridad y Salud en el Trabajo, D.S. 006-2014-TR Moificatoris del Reglamento de Seguridad y Salud en el Trabajo, Decreto Supremo N° 085-2003-PCM, Resolución Ministerial N° 375-2008-TR Norma Básica de Ergonomía y de Procedimientos de Evaluación de Riesgo Disergonómico. </t>
  </si>
  <si>
    <t>Uso obligatorio de tres puntos de apoyo, señalética de obligación:( uso obligatorio de tres puntos de apoyo), Capacitación de uso correcto y cuidado de EPP, Capacitación de IPERC, Capacitación de RISST, Control constante de la supervisión.</t>
  </si>
  <si>
    <t>Señalización con letreros de seguridad, Capacitación de uso correcto y cuidado de EPP, Capacitación de IPERC, PETS, Capacitación de RISST, Control constante de la supervisión.</t>
  </si>
  <si>
    <t>Capacitación de uso correcto y cuidado de EPP, Capacitación de IPERC, ATS y Permisos de Trabajo, Capacitación RISST, PETS, Señalización con letreros de seguridad, Control constante de la Supervisión.</t>
  </si>
  <si>
    <t xml:space="preserve">  Capacitación de uso correcto y cuidado de EPP, Capacitación de Herramientas Manuales y de Poder, Capacitación de IPERC, PETS, Mapa de Riesgos, Capacitación del RISST, Supervisión constante, Orden y Limpieza Periódica, señalización con letreros de seguridad.</t>
  </si>
  <si>
    <t>Señalización con letreros de seguridad, Capacitación de uso correcto y cuidado de EPP, Capacitación de IPERC, Capacitación de RISST, Control constante de la supervisión.</t>
  </si>
  <si>
    <t>Capacitación de uso correcto y cuidado de EPP, Capacitación de IPERC, PETS, Capacitación de RISST, Monitoreo Ocupacional.</t>
  </si>
  <si>
    <t>Señalización del área de trabajo, Capacitación de uso correcto y cuidado de EPP, Capacitación de IPERC, Capacitación de RISST, orden y limpieza programada, Control constante de la supervisión.</t>
  </si>
  <si>
    <t xml:space="preserve">  Capacitación de uso correcto y cuidado de EPP, Capacitación en la Matriz IPERC, ATS y Permisos de Trabajo, Capacitación de RISST, PETS, Supervisión constante, Orden y Limpieza Periódica, señalización con letreros de seguridad.</t>
  </si>
  <si>
    <t>Señalización del área de trabajo, Señalización con letreros de seguridad, Capacitación de uso correcto y cuidado de EPP, Capacitación de IPERC, Capacitación de RISST, Control constante de la supervisión.</t>
  </si>
  <si>
    <t>Capacitación de uso correcto y cuidado de EPP, Capacitación de IPERC, Capacitación de RISST, PETS, Control constante de la supervisión.</t>
  </si>
  <si>
    <t>Capacitación de uso correcto y cuidado de EPP, Capacitación de IPERC, Plan de emergencia, Conformación de la brigada de emergencia. Simulacros de emergencia, capacitación a la brigada de emergencias.</t>
  </si>
  <si>
    <t>Señalización del área de trabajo, Capacitación de uso correcto y cuidado de EPP, Capacitación de IPERC, Capacitación de RISST, orden y limpieza constante, Control constante de la supervisión.</t>
  </si>
  <si>
    <t>Señalización con letreros de seguridad, Capacitación de uso correcto y cuidado de EPP, Capacitación de IPERC, Plan de emergencia, Conformación de la brigada de emergencia. Simulacros de emergencia, capacitación a la brigada de emergencias, Capacitación en uso de extintores.</t>
  </si>
  <si>
    <t>Capacitación de uso correcto y cuidado de EPP, Capacitación de IPERC, Capacitación de RISST, Plan de emergencia, Capacitación de plan de emergencia, Capacitación Mapa de Riesgo, Control constante de la supervisión.</t>
  </si>
  <si>
    <t>Limpieza en Espacio confinado</t>
  </si>
  <si>
    <t>PSICOSOCIAL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</si>
  <si>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</si>
  <si>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>Luminarias</t>
  </si>
  <si>
    <t xml:space="preserve"> Descanso adecuado minimo 8 horas, supervición constante,realizar pausas activas, Capacitación del Procedimiento sobre uso correcto de EPP.</t>
  </si>
  <si>
    <t>Polo manga larga con cinta reflectiva</t>
  </si>
  <si>
    <t>Capacitación de uso correcto y cuidado de EPP, Capacitación de IPERC, PETS, Capacitación de RISST.</t>
  </si>
  <si>
    <t>Realización de actividades por personal gestante y en periodo de lactancia.(*)</t>
  </si>
  <si>
    <t>Exposición de mujeres embarazadas a actividades no adecuadas.</t>
  </si>
  <si>
    <t>Otros</t>
  </si>
  <si>
    <t>* Evaluar cambio de puesto de trabajo.
* Realizar controles periódicos y seguimiento.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</si>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</sst>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8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5" fillId="9" borderId="4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0" fontId="15" fillId="10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textRotation="90" wrapText="1"/>
    </xf>
    <xf numFmtId="0" fontId="16" fillId="10" borderId="4" xfId="0" applyFont="1" applyFill="1" applyBorder="1" applyAlignment="1">
      <alignment horizontal="center" vertical="center" textRotation="90" wrapText="1"/>
    </xf>
    <xf numFmtId="0" fontId="17" fillId="2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textRotation="90" wrapText="1"/>
    </xf>
    <xf numFmtId="2" fontId="17" fillId="5" borderId="4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textRotation="90" wrapText="1"/>
    </xf>
    <xf numFmtId="0" fontId="19" fillId="0" borderId="0" xfId="0" applyFont="1" applyAlignment="1">
      <alignment wrapText="1"/>
    </xf>
    <xf numFmtId="0" fontId="18" fillId="2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2" borderId="0" xfId="0" applyFont="1" applyFill="1" applyAlignment="1">
      <alignment horizontal="left" vertical="center" wrapText="1"/>
    </xf>
    <xf numFmtId="0" fontId="20" fillId="0" borderId="4" xfId="0" applyFont="1" applyBorder="1" applyAlignment="1">
      <alignment horizontal="left" wrapText="1"/>
    </xf>
    <xf numFmtId="0" fontId="21" fillId="12" borderId="10" xfId="0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17" fillId="2" borderId="9" xfId="0" applyFont="1" applyFill="1" applyBorder="1" applyAlignment="1">
      <alignment horizontal="center" vertical="center" textRotation="90" wrapText="1"/>
    </xf>
    <xf numFmtId="0" fontId="2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23" fillId="11" borderId="4" xfId="0" applyFont="1" applyFill="1" applyBorder="1" applyAlignment="1">
      <alignment horizontal="center" vertical="center"/>
    </xf>
    <xf numFmtId="0" fontId="21" fillId="12" borderId="10" xfId="0" applyFont="1" applyFill="1" applyBorder="1" applyAlignment="1">
      <alignment horizontal="center" vertical="center"/>
    </xf>
    <xf numFmtId="0" fontId="21" fillId="12" borderId="11" xfId="0" applyFont="1" applyFill="1" applyBorder="1" applyAlignment="1">
      <alignment horizontal="center" vertical="center"/>
    </xf>
    <xf numFmtId="0" fontId="21" fillId="12" borderId="12" xfId="0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 wrapText="1"/>
    </xf>
    <xf numFmtId="14" fontId="17" fillId="0" borderId="6" xfId="0" applyNumberFormat="1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textRotation="90" wrapText="1"/>
    </xf>
    <xf numFmtId="49" fontId="7" fillId="0" borderId="4" xfId="0" applyNumberFormat="1" applyFont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 textRotation="90" wrapText="1"/>
    </xf>
    <xf numFmtId="0" fontId="15" fillId="10" borderId="9" xfId="0" applyFont="1" applyFill="1" applyBorder="1" applyAlignment="1">
      <alignment horizontal="center" vertical="center" textRotation="90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wrapText="1"/>
    </xf>
    <xf numFmtId="0" fontId="13" fillId="3" borderId="12" xfId="0" applyFont="1" applyFill="1" applyBorder="1" applyAlignment="1">
      <alignment horizontal="center" wrapText="1"/>
    </xf>
    <xf numFmtId="0" fontId="16" fillId="10" borderId="10" xfId="0" applyFont="1" applyFill="1" applyBorder="1" applyAlignment="1">
      <alignment horizontal="center" vertical="center" wrapText="1"/>
    </xf>
    <xf numFmtId="0" fontId="16" fillId="10" borderId="11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8" xfId="0" applyFont="1" applyFill="1" applyBorder="1" applyAlignment="1">
      <alignment horizontal="center" vertical="center" textRotation="90" wrapText="1"/>
    </xf>
    <xf numFmtId="0" fontId="16" fillId="10" borderId="9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74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6743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2D050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743"/>
        </patternFill>
      </fill>
    </dxf>
    <dxf>
      <fill>
        <patternFill>
          <bgColor rgb="FFFFFF00"/>
        </patternFill>
      </fill>
    </dxf>
    <dxf>
      <fill>
        <patternFill>
          <bgColor rgb="FFB9EB7D"/>
        </patternFill>
      </fill>
    </dxf>
    <dxf>
      <fill>
        <patternFill>
          <bgColor rgb="FFFF0000"/>
        </patternFill>
      </fill>
    </dxf>
    <dxf>
      <fill>
        <patternFill>
          <bgColor rgb="FFFF4F2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2D050"/>
      </font>
    </dxf>
    <dxf>
      <font>
        <color auto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1873250</xdr:colOff>
      <xdr:row>0</xdr:row>
      <xdr:rowOff>85725</xdr:rowOff>
    </xdr:from>
    <xdr:ext cx="1556330" cy="62865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1873250" y="85725"/>
          <a:ext cx="1556330" cy="628650"/>
        </a:xfrm>
        <a:prstGeom prst="rect">
          <a:avLst/>
        </a:prstGeom>
      </xdr:spPr>
    </xdr:pic>
    <xdr:clientData/>
  </xdr:oneCellAnchor>
  <xdr:twoCellAnchor editAs="oneCell">
    <xdr:from>
      <xdr:col>18</xdr:col>
      <xdr:colOff>1031875</xdr:colOff>
      <xdr:row>73</xdr:row>
      <xdr:rowOff>158750</xdr:rowOff>
    </xdr:from>
    <xdr:to>
      <xdr:col>19</xdr:col>
      <xdr:colOff>1961090</xdr:colOff>
      <xdr:row>73</xdr:row>
      <xdr:rowOff>1309954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1250" y="113665000"/>
          <a:ext cx="2373840" cy="1151204"/>
        </a:xfrm>
        <a:prstGeom prst="rect">
          <a:avLst/>
        </a:prstGeom>
      </xdr:spPr>
    </xdr:pic>
    <xdr:clientData/>
  </xdr:twoCellAnchor>
  <xdr:twoCellAnchor>
    <xdr:from>
      <xdr:col>15</xdr:col>
      <xdr:colOff>1889125</xdr:colOff>
      <xdr:row>73</xdr:row>
      <xdr:rowOff>79375</xdr:rowOff>
    </xdr:from>
    <xdr:to>
      <xdr:col>15</xdr:col>
      <xdr:colOff>3841750</xdr:colOff>
      <xdr:row>73</xdr:row>
      <xdr:rowOff>1287726</xdr:rowOff>
    </xdr:to>
    <xdr:pic>
      <xdr:nvPicPr>
        <xdr:cNvPr id="4" name="Imagen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4500" y="113585625"/>
          <a:ext cx="1952625" cy="1208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650875</xdr:colOff>
      <xdr:row>73</xdr:row>
      <xdr:rowOff>190500</xdr:rowOff>
    </xdr:from>
    <xdr:to>
      <xdr:col>7</xdr:col>
      <xdr:colOff>476250</xdr:colOff>
      <xdr:row>73</xdr:row>
      <xdr:rowOff>1307516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29428875"/>
          <a:ext cx="2952750" cy="11170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UARIO\Desktop\IPERC\CALIDAD\IPERC_CALIDAD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IPERC\24-IPER-MTTO-Mantenimiento%20Mec&#225;n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JEFE DE CALIDAD Y LABORATORIO"/>
      <sheetName val="SUPERVISOR DE CALIDAD"/>
      <sheetName val="INSPECTOR DE ENVASES E INSUMOS"/>
      <sheetName val="ANALISTA DE CALIDAD"/>
      <sheetName val="AUXILIAR DE CALIDAD"/>
      <sheetName val="AUXILIAR CALIDAD M. PRIMA"/>
    </sheetNames>
    <sheetDataSet>
      <sheetData sheetId="0"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  <cell r="E7" t="str">
            <v>BASE LEGAL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  <cell r="E8">
            <v>0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  <cell r="E9">
            <v>0</v>
          </cell>
        </row>
        <row r="10">
          <cell r="B10">
            <v>103</v>
          </cell>
          <cell r="C10" t="str">
            <v>Infraestructura inadecuada (techos bajos, área reducida, falta de puerta de emergencia, falta de acceso, etc)</v>
          </cell>
          <cell r="D10" t="str">
            <v>Caída al mismo nivel, golpes, contusiones.</v>
          </cell>
          <cell r="E10" t="str">
            <v>Ley N° 29783, Ley de Seguridad y Salud en el Trabajo
D.S. N°005-2012 TR Reglamento de Ley N° 29783.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  <cell r="E11">
            <v>0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  <cell r="E12">
            <v>0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  <cell r="E13">
            <v>0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  <cell r="E14">
            <v>0</v>
          </cell>
        </row>
        <row r="15">
          <cell r="B15">
            <v>108</v>
          </cell>
          <cell r="C15" t="str">
            <v>Trabajos en techos defectuosos</v>
          </cell>
          <cell r="D15" t="str">
            <v>Caídas a distinto nivel, golpes, fracturas, daño osteo muscular, muerte.</v>
          </cell>
          <cell r="E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  <cell r="E16" t="str">
            <v>Ley N° 29783, Ley de Seguridad y Salud en el Trabajo
D.S. N°005-2012 TR Reglamento de Ley N° 29783.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  <cell r="E17">
            <v>0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  <cell r="E18">
            <v>0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  <cell r="E19">
            <v>0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  <cell r="E20" t="str">
            <v>Ley N° 29783, Ley de Seguridad y Salud en el Trabajo
D.S. N°005-2012 TR Reglamento de Ley N° 29783.</v>
          </cell>
        </row>
        <row r="21">
          <cell r="B21">
            <v>114</v>
          </cell>
          <cell r="C21" t="str">
            <v>Fallas mecánicas y estructurales de equipos de izaje</v>
          </cell>
          <cell r="D21" t="str">
            <v>Caída de objetos/estructuras del equipo de izaje, caídas de personal, golpes, aplastamiento, fracturas, muerte.</v>
          </cell>
          <cell r="E21">
            <v>0</v>
          </cell>
        </row>
        <row r="22">
          <cell r="B22">
            <v>115</v>
          </cell>
          <cell r="C22" t="str">
            <v>Fallas mecánicas en máquinas y equipos</v>
          </cell>
          <cell r="D22" t="str">
            <v>Contacto con  maquinas y equipos en movimiento,cortes, golpes,fracturas,muerte.</v>
          </cell>
          <cell r="E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  <cell r="E23">
            <v>0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  <cell r="E24" t="str">
            <v>Ley N° 29783, Ley de Seguridad y Salud en el Trabajo
D.S. N°005-2012 TR Reglamento de Ley N° 29783.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  <cell r="E25">
            <v>0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  <cell r="E26" t="str">
            <v>Ley N° 29783, Ley de Seguridad y Salud en el Trabajo
D.S. N°005-2012 TR Reglamento de Ley N° 29783.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  <cell r="E27" t="str">
            <v>Ley N° 29783, Ley de Seguridad y Salud en el Trabajo
D.S. N°005-2012 TR Reglamento de Ley N° 29783.</v>
          </cell>
        </row>
        <row r="28">
          <cell r="B28">
            <v>203</v>
          </cell>
          <cell r="C28" t="str">
            <v>Vías/ pistas en mal estado</v>
          </cell>
          <cell r="D28" t="str">
            <v>Colisión, atropello, volcadura.</v>
          </cell>
          <cell r="E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  <cell r="E29">
            <v>0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  <cell r="E30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  <cell r="E31" t="str">
            <v xml:space="preserve">Ley N° 29783, Ley de Seguridad y Salud en el Trabajo
D.S. N°005-2012 TR Reglamento de Ley N° 29783 
D.S. Nº 016-2009-MTC Reglamento Nacional de Tránsito - Código de Tránsito.
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  <cell r="E32">
            <v>0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  <cell r="E33">
            <v>0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  <cell r="E34">
            <v>0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  <cell r="E35">
            <v>0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  <cell r="E36">
            <v>0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  <cell r="E37">
            <v>0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  <cell r="E38">
            <v>0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  <cell r="E39">
            <v>0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  <cell r="E40">
            <v>0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  <cell r="E41">
            <v>0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  <cell r="E42">
            <v>0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  <cell r="E43">
            <v>0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  <cell r="E44">
            <v>0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  <cell r="E45">
            <v>0</v>
          </cell>
        </row>
        <row r="46">
          <cell r="B46">
            <v>313</v>
          </cell>
          <cell r="C46" t="str">
            <v>Fallas mecánicas en vehículos y equipos</v>
          </cell>
          <cell r="D46" t="str">
            <v>Colisión, atropello, volcadura</v>
          </cell>
          <cell r="E4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  <cell r="E47">
            <v>0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  <cell r="E48">
            <v>0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  <cell r="E49">
            <v>0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  <cell r="E50">
            <v>0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  <cell r="E51">
            <v>0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  <cell r="E52">
            <v>0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  <cell r="E53">
            <v>0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  <cell r="E54">
            <v>0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  <cell r="E55">
            <v>0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  <cell r="E56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  <cell r="E57">
            <v>0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  <cell r="E58">
            <v>0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  <cell r="E59">
            <v>0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  <cell r="E60">
            <v>0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  <cell r="E61">
            <v>0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  <cell r="E62">
            <v>0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  <cell r="E63">
            <v>0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  <cell r="E64">
            <v>0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  <cell r="E65">
            <v>0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  <cell r="E66">
            <v>0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  <cell r="E67">
            <v>0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  <cell r="E68">
            <v>0</v>
          </cell>
        </row>
        <row r="69">
          <cell r="B69">
            <v>500</v>
          </cell>
          <cell r="C69" t="str">
            <v>Líneas eléctricas/Puntos energizados en Baja Tensión.</v>
          </cell>
          <cell r="D69" t="str">
            <v>Contacto con energía eléctrica en baja tensión, electrización, paro respiratorio, paro circulatorio, shock eléctrico, asfixia</v>
          </cell>
          <cell r="E69">
            <v>0</v>
          </cell>
        </row>
        <row r="70">
          <cell r="B70">
            <v>501</v>
          </cell>
          <cell r="C70" t="str">
            <v>Líneas eléctricas/Puntos energizados en Media Tensión.</v>
          </cell>
          <cell r="D70" t="str">
            <v>Contacto con energía eléctrica en media tensión, electrización, electrocución</v>
          </cell>
          <cell r="E70">
            <v>0</v>
          </cell>
        </row>
        <row r="71">
          <cell r="B71">
            <v>502</v>
          </cell>
          <cell r="C71" t="str">
            <v xml:space="preserve">Líneas eléctricas/Puntos energizados en Alta Tensión. </v>
          </cell>
          <cell r="D71" t="str">
            <v>Contacto con energía eléctrica en alta tensión, electrocución.</v>
          </cell>
          <cell r="E71">
            <v>0</v>
          </cell>
        </row>
        <row r="72">
          <cell r="B72">
            <v>503</v>
          </cell>
          <cell r="C72" t="str">
            <v>Uso de herramientas eléctricas</v>
          </cell>
          <cell r="D72" t="str">
            <v>Contacto con energía eléctrica en baja tensión, electrización, incendio</v>
          </cell>
          <cell r="E72">
            <v>0</v>
          </cell>
        </row>
        <row r="73">
          <cell r="B73">
            <v>504</v>
          </cell>
          <cell r="C73" t="str">
            <v>Energía eléctrica estática acumulada</v>
          </cell>
          <cell r="D73" t="str">
            <v>Contacto con energía eléctrica estática, descarga eléctrica, calambres, explosión, incendios, muerte.</v>
          </cell>
          <cell r="E73">
            <v>0</v>
          </cell>
        </row>
        <row r="74">
          <cell r="B74">
            <v>505</v>
          </cell>
          <cell r="C74" t="str">
            <v>Fallas Eléctricas de equipos</v>
          </cell>
          <cell r="D74" t="str">
            <v>Contacto con energía eléctrica, electrización, electrocución, incendio.</v>
          </cell>
          <cell r="E74">
            <v>0</v>
          </cell>
        </row>
        <row r="75">
          <cell r="B75">
            <v>506</v>
          </cell>
          <cell r="C75" t="str">
            <v>Energía eléctrica</v>
          </cell>
          <cell r="D75" t="str">
            <v>Contacto con energía eléctrica, electrización, electrocución, incendio.</v>
          </cell>
          <cell r="E75">
            <v>0</v>
          </cell>
        </row>
        <row r="76">
          <cell r="B76">
            <v>600</v>
          </cell>
          <cell r="C76" t="str">
            <v>Fluidos o sustancias calientes</v>
          </cell>
          <cell r="D76" t="str">
            <v>Quemaduras de primer, segundo y tercer grado.</v>
          </cell>
          <cell r="E76">
            <v>0</v>
          </cell>
        </row>
        <row r="77">
          <cell r="B77">
            <v>601</v>
          </cell>
          <cell r="C77" t="str">
            <v>Arco eléctrico</v>
          </cell>
          <cell r="D77" t="str">
            <v>Exposición a arco eléctrico, lesiones a la vista, qumaduras</v>
          </cell>
          <cell r="E7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78">
          <cell r="B78">
            <v>602</v>
          </cell>
          <cell r="C78" t="str">
            <v>Ambientes con altas temperaturas</v>
          </cell>
          <cell r="D78" t="str">
            <v>Exposición a ambientes con altas temperaturas estrés térmico</v>
          </cell>
          <cell r="E78" t="str">
            <v>Ley N° 29783, Ley de Seguridad y Salud en el Trabajo
D.S. N°005-2012 TR Reglamento de Ley N° 29783.</v>
          </cell>
        </row>
        <row r="79">
          <cell r="B79">
            <v>603</v>
          </cell>
          <cell r="C79" t="str">
            <v>Cambios bruscos de temperatura</v>
          </cell>
          <cell r="D79" t="str">
            <v>Exposición a cambios bruscos de temperatura, afecciones respiratorias, descompensación térmica corporal</v>
          </cell>
          <cell r="E79">
            <v>0</v>
          </cell>
        </row>
        <row r="80">
          <cell r="B80">
            <v>604</v>
          </cell>
          <cell r="C80" t="str">
            <v>Radiación UV</v>
          </cell>
          <cell r="D80" t="str">
            <v>Exposición a radiación UV, enfermedades de la piel, lesiones a la vista</v>
          </cell>
          <cell r="E80">
            <v>0</v>
          </cell>
        </row>
        <row r="81">
          <cell r="B81">
            <v>605</v>
          </cell>
          <cell r="C81" t="str">
            <v>Radiación IR</v>
          </cell>
          <cell r="D81" t="str">
            <v>Exposición a radiación IR, daños al sistema hematopoyético, aparato digestivo, piel, sistema reproductor, ojos, sistema cardiovascular, urinario, nervioso central e hígado.</v>
          </cell>
          <cell r="E81">
            <v>0</v>
          </cell>
        </row>
        <row r="82">
          <cell r="B82">
            <v>606</v>
          </cell>
          <cell r="C82" t="str">
            <v>Campos electromagnéticos</v>
          </cell>
          <cell r="D82" t="str">
            <v>Exposición a campos electromagnéticos</v>
          </cell>
          <cell r="E82">
            <v>0</v>
          </cell>
        </row>
        <row r="83">
          <cell r="B83">
            <v>607</v>
          </cell>
          <cell r="C83" t="str">
            <v>Materiales, equipos y/o herramientas calientes</v>
          </cell>
          <cell r="D83" t="str">
            <v>Contacto con superficies calientes, quemaduras.</v>
          </cell>
          <cell r="E83">
            <v>0</v>
          </cell>
        </row>
        <row r="84">
          <cell r="B84">
            <v>608</v>
          </cell>
          <cell r="C84" t="str">
            <v>Radiación No Ionizantes (pantalla PC, soldadura, celulares, otros)</v>
          </cell>
          <cell r="D84" t="str">
            <v>Exposición a radiación no ionizante, lesiones a la vista, fatiga visual</v>
          </cell>
          <cell r="E84">
            <v>0</v>
          </cell>
        </row>
        <row r="85">
          <cell r="B85">
            <v>609</v>
          </cell>
          <cell r="C85" t="str">
            <v>Trabajos permanente con agua</v>
          </cell>
          <cell r="D85" t="str">
            <v>Resfríos, daños a la salud.</v>
          </cell>
          <cell r="E85">
            <v>0</v>
          </cell>
        </row>
        <row r="86">
          <cell r="B86">
            <v>610</v>
          </cell>
          <cell r="C86" t="str">
            <v>Vapor de agua</v>
          </cell>
          <cell r="D86" t="str">
            <v>Inhalación de vapor de agua, quemaduras de primer, segundo y tercer grado.</v>
          </cell>
          <cell r="E86" t="str">
            <v>Ley N° 29783, Ley de Seguridad y Salud en el Trabajo
D.S. N°005-2012 TR Reglamento de Ley N° 29783
42-F Reglamento de Seguridad Industrial.</v>
          </cell>
        </row>
        <row r="87">
          <cell r="B87">
            <v>700</v>
          </cell>
          <cell r="C87" t="str">
            <v>Iluminación excesiva (deslumbramiento)</v>
          </cell>
          <cell r="D87" t="str">
            <v>Deslumbramientos por exposición a niveles altos de iluminación, lesiones a la vista</v>
          </cell>
          <cell r="E87" t="str">
            <v>Ley N° 29783, Ley de Seguridad y Salud en el Trabajo
D.S. N°005-2012 TR Reglamento de Ley N° 29783
42-F Reglamento de Seguridad Industrial.</v>
          </cell>
        </row>
        <row r="88">
          <cell r="B88">
            <v>701</v>
          </cell>
          <cell r="C88" t="str">
            <v>Iluminación deficiente (penumbra)</v>
          </cell>
          <cell r="D88" t="str">
            <v>Exposición a niveles bajos de iluminación, caída a nivel y desnivel, contacto con objetos o energías, contusiones</v>
          </cell>
          <cell r="E88" t="str">
            <v>Ley N° 29783, Ley de Seguridad y Salud en el Trabajo
D.S. N°005-2012 TR Reglamento de Ley N° 29783
42-F Reglamento de Seguridad Industrial.</v>
          </cell>
        </row>
        <row r="89">
          <cell r="B89">
            <v>800</v>
          </cell>
          <cell r="C89" t="str">
            <v>Ruido debido a máquinas o equipos</v>
          </cell>
          <cell r="D89" t="str">
            <v>Exposición continua al ruido, hipoacusia, tensión muscular, estrés, falta de concentración.</v>
          </cell>
          <cell r="E89" t="str">
            <v>Ley N° 29783, Ley de Seguridad y Salud en el Trabajo
D.S. N°005-2012 TR Reglamento de Ley N° 29783
42-F Reglamento de Seguridad Industrial.</v>
          </cell>
        </row>
        <row r="90">
          <cell r="B90">
            <v>801</v>
          </cell>
          <cell r="C90" t="str">
            <v xml:space="preserve">Ruidos debido a trabajos con herramientas/ objetos varios </v>
          </cell>
          <cell r="D90" t="str">
            <v>Exposición a ruido, sordera, estrés.</v>
          </cell>
          <cell r="E90" t="str">
            <v>Ley N° 29783, Ley de Seguridad y Salud en el Trabajo
D.S. N°005-2012 TR Reglamento de Ley N° 29783
42-F Reglamento de Seguridad Industrial.</v>
          </cell>
        </row>
        <row r="91">
          <cell r="B91">
            <v>802</v>
          </cell>
          <cell r="C91" t="str">
            <v>Vibración debido a máquinas o equipos</v>
          </cell>
          <cell r="D91" t="str">
            <v>Exposición a vibraciones, transtornos neurovasculares, lesiones a la columna y raquídeas.</v>
          </cell>
          <cell r="E91" t="str">
            <v>Ley N° 29783, Ley de Seguridad y Salud en el Trabajo
D.S. N°005-2012 TR Reglamento de Ley N° 29783
42-F Reglamento de Seguridad Industrial.</v>
          </cell>
        </row>
        <row r="92">
          <cell r="B92">
            <v>900</v>
          </cell>
          <cell r="C92" t="str">
            <v>Olores desagradables</v>
          </cell>
          <cell r="D92" t="str">
            <v>Inhalación de olores desagradables, náuseas, dolor de cabeza</v>
          </cell>
          <cell r="E92" t="str">
            <v>Ley N° 29783, Ley de Seguridad y Salud en el Trabajo
D.S. N°005-2012 TR Reglamento de Ley N° 29783.</v>
          </cell>
        </row>
        <row r="93">
          <cell r="B93">
            <v>901</v>
          </cell>
          <cell r="C93" t="str">
            <v>Agentes patógenos en aire, suelo o agua</v>
          </cell>
          <cell r="D93" t="str">
            <v>Exposición a agentes patógenos en aire, suelo o agua, enfermedades respiratorias y gastrointestinales.</v>
          </cell>
          <cell r="E93" t="str">
            <v>Ley N° 29783, Ley de Seguridad y Salud en el Trabajo
D.S. N°005-2012 TR Reglamento de Ley N° 29783.</v>
          </cell>
        </row>
        <row r="94">
          <cell r="B94">
            <v>902</v>
          </cell>
          <cell r="C94" t="str">
            <v>Sanitarios en campo/Servicios Higiénicos</v>
          </cell>
          <cell r="D94" t="str">
            <v>Exposición a agentes patógenos en aire, suelo o agua,  daños a la salud</v>
          </cell>
          <cell r="E94">
            <v>0</v>
          </cell>
        </row>
        <row r="95">
          <cell r="B95">
            <v>903</v>
          </cell>
          <cell r="C95" t="str">
            <v>Manipulación de residuos y desperdicios</v>
          </cell>
          <cell r="D95" t="str">
            <v>Exposición a agentes patógenos, enfermedades respiratorias y de la piel</v>
          </cell>
          <cell r="E95">
            <v>0</v>
          </cell>
        </row>
        <row r="96">
          <cell r="B96">
            <v>904</v>
          </cell>
          <cell r="C96" t="str">
            <v>Presencia de vectores (parásitos, roedores)</v>
          </cell>
          <cell r="D96" t="str">
            <v>Exposición a agentes patógenos, infecciones, daños a la salud</v>
          </cell>
          <cell r="E96">
            <v>0</v>
          </cell>
        </row>
        <row r="97">
          <cell r="B97">
            <v>905</v>
          </cell>
          <cell r="C97" t="str">
            <v>Manipulación de plantas o vegetación</v>
          </cell>
          <cell r="D97" t="str">
            <v>Exposición a agentes patógenos</v>
          </cell>
          <cell r="E97">
            <v>0</v>
          </cell>
        </row>
        <row r="98">
          <cell r="B98">
            <v>906</v>
          </cell>
          <cell r="C98" t="str">
            <v>Animales como insectos, arácnidos, mamíferos y reptiles</v>
          </cell>
          <cell r="D98" t="str">
            <v>Exposición a Picadura/ Mordedura, infecciones, amputaciones</v>
          </cell>
          <cell r="E98">
            <v>0</v>
          </cell>
        </row>
        <row r="99">
          <cell r="B99">
            <v>907</v>
          </cell>
          <cell r="C99" t="str">
            <v>Material quirúrgico contaminado</v>
          </cell>
          <cell r="D99" t="str">
            <v>Exposición a agentes patógenos, contagio de enfermedades</v>
          </cell>
          <cell r="E99">
            <v>0</v>
          </cell>
        </row>
        <row r="100">
          <cell r="B100">
            <v>908</v>
          </cell>
          <cell r="C100" t="str">
            <v>Agente biológico COVID19</v>
          </cell>
          <cell r="D100" t="str">
            <v>Exposición a agentes biológicos como virus SARS, COV-2 (contacto directo entre personas, objetos contaminados), Enfermedad COVID19, Infección Respiratoria Aguda (IRA) de leve a grave que puede ocasionar enfermedad pulmonar crónica, neumonía o muerte, Trabajar sin usar elemetos de protección personal, Usar equipos de forma insegura por falta de conocimiento, No realizar el lavado de manos, No autocuidado de ambientes externos a la empresa, No adopción de incapacidad médica.</v>
          </cell>
          <cell r="E100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1">
          <cell r="B101">
            <v>1000</v>
          </cell>
          <cell r="C101" t="str">
            <v>Uso de herramientas manuales</v>
          </cell>
          <cell r="D101" t="str">
            <v>Esfuerzo por uso de herramientas, lesiones musculares</v>
          </cell>
          <cell r="E101">
            <v>0</v>
          </cell>
        </row>
        <row r="102">
          <cell r="B102">
            <v>1002</v>
          </cell>
          <cell r="C102" t="str">
            <v>Objetos pesados</v>
          </cell>
          <cell r="D102" t="str">
            <v>Carga o movimiento de materiales o equipos, sobreesfuerzo, lesiones musculares, hernias</v>
          </cell>
          <cell r="E102">
            <v>0</v>
          </cell>
        </row>
        <row r="103">
          <cell r="B103">
            <v>1003</v>
          </cell>
          <cell r="C103" t="str">
            <v>Movimientos repetitivos</v>
          </cell>
          <cell r="D103" t="str">
            <v>Lesiones de músculos, nervios, ligamentos y tendones</v>
          </cell>
          <cell r="E103">
            <v>0</v>
          </cell>
        </row>
        <row r="104">
          <cell r="B104">
            <v>1004</v>
          </cell>
          <cell r="C104" t="str">
            <v>Movimientos bruscos</v>
          </cell>
          <cell r="D104" t="str">
            <v>Estirones, lesiones musculares</v>
          </cell>
          <cell r="E104">
            <v>0</v>
          </cell>
        </row>
        <row r="105">
          <cell r="B105">
            <v>1005</v>
          </cell>
          <cell r="C105" t="str">
            <v>Uso de teclado, pantalla de PC, laptop, mouse del computador</v>
          </cell>
          <cell r="D105" t="str">
            <v>Exposición a movimientos repetitivos, lesiones a la vista y  manos</v>
          </cell>
          <cell r="E105">
            <v>0</v>
          </cell>
        </row>
        <row r="106">
          <cell r="B106">
            <v>1006</v>
          </cell>
          <cell r="C106" t="str">
            <v>Realización de actividades por mujeres embarazadas</v>
          </cell>
          <cell r="D106" t="str">
            <v>Exposición de mujeres embarazadas  a actividades no adecuadas, daños al feto</v>
          </cell>
          <cell r="E106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7">
          <cell r="B107">
            <v>1007</v>
          </cell>
          <cell r="C107" t="str">
            <v>Realización de actividades por personas con discapacidad</v>
          </cell>
          <cell r="D107" t="str">
            <v>Exposición de personas con discapacidad a actividades no adecuadas, golpes</v>
          </cell>
          <cell r="E107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8">
          <cell r="B108">
            <v>1008</v>
          </cell>
          <cell r="C108" t="str">
            <v>Mobiliario no adecuado</v>
          </cell>
          <cell r="D108" t="str">
            <v>Posturas inadecuadas, daños lumbares</v>
          </cell>
          <cell r="E108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09">
          <cell r="B109">
            <v>1009</v>
          </cell>
          <cell r="C109" t="str">
            <v>Espacios reducidos de trabajo</v>
          </cell>
          <cell r="D109" t="str">
            <v>Posturas inadecuadas, daños lumbares</v>
          </cell>
          <cell r="E109">
            <v>0</v>
          </cell>
        </row>
        <row r="110">
          <cell r="B110">
            <v>1010</v>
          </cell>
          <cell r="C110" t="str">
            <v>Trabajos de Pie</v>
          </cell>
          <cell r="D110" t="str">
            <v xml:space="preserve">Trabajos de pie con tiempo prolongados, fatiga y tensión muscular, várices, daños en los tendones y ligamentos </v>
          </cell>
          <cell r="E110">
            <v>0</v>
          </cell>
        </row>
        <row r="111">
          <cell r="B111">
            <v>1011</v>
          </cell>
          <cell r="C111" t="str">
            <v>Trabajo sedentario</v>
          </cell>
          <cell r="D111" t="str">
            <v>Trabajo sedentario con tiempo prolongado, daños lumbares, sobrepeso</v>
          </cell>
          <cell r="E111">
            <v>0</v>
          </cell>
        </row>
        <row r="112">
          <cell r="B112">
            <v>1100</v>
          </cell>
          <cell r="C112" t="str">
            <v>Hostilidad/Hostigamiento</v>
          </cell>
          <cell r="D112" t="str">
            <v>Agresión</v>
          </cell>
          <cell r="E112">
            <v>0</v>
          </cell>
        </row>
        <row r="113">
          <cell r="B113">
            <v>1101</v>
          </cell>
          <cell r="C113" t="str">
            <v>Uso de Alcohol/ Drogas</v>
          </cell>
          <cell r="D113" t="str">
            <v>Perdida de capacidad física, psicológica</v>
          </cell>
          <cell r="E113">
            <v>0</v>
          </cell>
        </row>
        <row r="114">
          <cell r="B114">
            <v>1102</v>
          </cell>
          <cell r="C114" t="str">
            <v>Horas de trabajo prolongadas/ excesivas</v>
          </cell>
          <cell r="D114" t="str">
            <v>Fatiga, estrés, alejamiento de la familia</v>
          </cell>
          <cell r="E114">
            <v>0</v>
          </cell>
        </row>
        <row r="115">
          <cell r="B115">
            <v>1103</v>
          </cell>
          <cell r="C115" t="str">
            <v>Monotonía/repetitividad de la tarea.</v>
          </cell>
          <cell r="D115" t="str">
            <v>Fatiga, estrés, aburrimiento</v>
          </cell>
          <cell r="E115">
            <v>0</v>
          </cell>
        </row>
        <row r="116">
          <cell r="B116">
            <v>1104</v>
          </cell>
          <cell r="C116" t="str">
            <v>Sobrecarga de Trabajo</v>
          </cell>
          <cell r="D116" t="str">
            <v>Fatiga, estrés</v>
          </cell>
          <cell r="E116">
            <v>0</v>
          </cell>
        </row>
        <row r="117">
          <cell r="B117">
            <v>1105</v>
          </cell>
          <cell r="C117" t="str">
            <v>Personas/Conductas agresivas</v>
          </cell>
          <cell r="D117" t="str">
            <v>Agresión física y/o a la propiedad</v>
          </cell>
          <cell r="E117">
            <v>0</v>
          </cell>
        </row>
        <row r="118">
          <cell r="B118">
            <v>1106</v>
          </cell>
          <cell r="C118" t="str">
            <v>Portar armas de fuego cargadas</v>
          </cell>
          <cell r="D118" t="str">
            <v>Agresión con arma de fuego, muerte</v>
          </cell>
          <cell r="E118">
            <v>0</v>
          </cell>
        </row>
        <row r="119">
          <cell r="B119">
            <v>1107</v>
          </cell>
          <cell r="C119" t="str">
            <v>Secuestro/bloqueo</v>
          </cell>
          <cell r="D119" t="str">
            <v>Agresión física/psicológica</v>
          </cell>
          <cell r="E119">
            <v>0</v>
          </cell>
        </row>
        <row r="120">
          <cell r="B120">
            <v>1108</v>
          </cell>
          <cell r="C120" t="str">
            <v>Portar armas blancas</v>
          </cell>
          <cell r="D120" t="str">
            <v>Agresión con arma blancas, heridas, muerte</v>
          </cell>
          <cell r="E120">
            <v>0</v>
          </cell>
        </row>
        <row r="121">
          <cell r="B121">
            <v>1109</v>
          </cell>
          <cell r="C121" t="str">
            <v>Rescate de victimas en shock nervioso</v>
          </cell>
          <cell r="D121" t="str">
            <v>Agresión por las victimas en shock nervioso, golpes</v>
          </cell>
          <cell r="E121">
            <v>0</v>
          </cell>
        </row>
        <row r="122">
          <cell r="B122">
            <v>1110</v>
          </cell>
          <cell r="C122" t="str">
            <v>Horario de trabajo nocturno</v>
          </cell>
          <cell r="D122" t="str">
            <v>Sueño, perdida de la concentración, desvelos, fatiga</v>
          </cell>
          <cell r="E122">
            <v>0</v>
          </cell>
        </row>
        <row r="123">
          <cell r="B123">
            <v>1200</v>
          </cell>
          <cell r="C123" t="str">
            <v>Lluvia intensa</v>
          </cell>
          <cell r="D123" t="str">
            <v>Inundación, resbalones, colisión, resfríos.</v>
          </cell>
          <cell r="E123">
            <v>0</v>
          </cell>
        </row>
        <row r="124">
          <cell r="B124">
            <v>1201</v>
          </cell>
          <cell r="C124" t="str">
            <v>Neblinas densas</v>
          </cell>
          <cell r="D124" t="str">
            <v>Baja visibilidad por exposición a neblinas densas, golpes, atropellos</v>
          </cell>
          <cell r="E124">
            <v>0</v>
          </cell>
        </row>
        <row r="125">
          <cell r="B125">
            <v>1202</v>
          </cell>
          <cell r="C125" t="str">
            <v>Tormenta Eléctrica</v>
          </cell>
          <cell r="D125" t="str">
            <v>Exposición a descarga eléctrica, electrización, electrocución, incendios</v>
          </cell>
          <cell r="E125" t="str">
            <v>Ley N° 29783, Ley de Seguridad y Salud en el Trabajo
D.S. N°005-2012 TR Reglamento de Ley N° 29783.</v>
          </cell>
        </row>
        <row r="126">
          <cell r="B126">
            <v>1203</v>
          </cell>
          <cell r="C126" t="str">
            <v>Sismos</v>
          </cell>
          <cell r="D126" t="str">
            <v>Caída del personal/colapso de estructuras, golpes, aplastamiento, muerte</v>
          </cell>
          <cell r="E126">
            <v>0</v>
          </cell>
        </row>
        <row r="127">
          <cell r="B127">
            <v>1204</v>
          </cell>
          <cell r="C127" t="str">
            <v>Zonas de Trabajo a mas de 2500 msnm</v>
          </cell>
          <cell r="D127" t="str">
            <v>Exposición a zonas de trabajo a mas de 2500 msnm</v>
          </cell>
          <cell r="E127">
            <v>0</v>
          </cell>
        </row>
        <row r="128">
          <cell r="B128">
            <v>1205</v>
          </cell>
          <cell r="C128" t="str">
            <v>Vientos fuertes</v>
          </cell>
          <cell r="D128" t="str">
            <v>Caída a nivel/Caída a desnivel/
 Caída de estructuras u objetos, golpes, aplastamiento</v>
          </cell>
          <cell r="E128" t="str">
            <v>Ley N° 29783, Ley de Seguridad y Salud en el Trabajo
D.S. N°005-2012 TR Reglamento de Ley N° 29783.</v>
          </cell>
        </row>
        <row r="129">
          <cell r="B129">
            <v>1206</v>
          </cell>
          <cell r="C129" t="str">
            <v>Trabajo a la intemperie</v>
          </cell>
          <cell r="D129" t="str">
            <v>Exposición a radicación solar, golpe de calor, agotamiento, deshidratación, quemaduras en la piel</v>
          </cell>
          <cell r="E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 t="str">
            <v>Ley N° 29783, Ley de Seguridad y Salud en el Trabajo
D.S. N°005-2012 TR Reglamento de Ley N° 29783.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 t="str">
            <v>Ley N° 29783, Ley de Seguridad y Salud en el Trabajo
D.S. N°005-2012 TR Reglamento de Ley N° 29783.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>Ley N° 29783, Ley de Seguridad y Salud en el Trabajo
D.S. N°005-2012 TR Reglamento de Ley N° 29783.</v>
          </cell>
        </row>
        <row r="146">
          <cell r="B146">
            <v>0</v>
          </cell>
          <cell r="C146">
            <v>0</v>
          </cell>
          <cell r="D146">
            <v>0</v>
          </cell>
          <cell r="E146" t="str">
            <v>Ley N° 29783, Ley de Seguridad y Salud en el Trabajo
D.S. N°005-2012 TR Reglamento de Ley N° 29783.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 t="str">
            <v>Ley N° 29783, Ley de Seguridad y Salud en el Trabajo
D.S. N°005-2012 TR Reglamento de Ley N° 29783.</v>
          </cell>
        </row>
        <row r="150">
          <cell r="B150">
            <v>0</v>
          </cell>
          <cell r="C150">
            <v>0</v>
          </cell>
          <cell r="D150">
            <v>0</v>
          </cell>
          <cell r="E150" t="str">
            <v>Ley N° 29783, Ley de Seguridad y Salud en el Trabajo
D.S. N°005-2012 TR Reglamento de Ley N° 29783.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 t="str">
            <v xml:space="preserve">Ley N° 29783, Ley de Seguridad y Salud en el Trabajo
D.S. N°0052012 TR,  Reglamento de Ley N° 29783
D.S N° 0572004PCM, Reglamento de la Ley General de Residuos Sólidos, Reglamento de
Ley Nº 27314
D. S. N° 42F Reglamento de Seguridad Industrial.
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69">
          <cell r="B169">
            <v>0</v>
          </cell>
          <cell r="C169">
            <v>0</v>
          </cell>
          <cell r="D169">
            <v>0</v>
          </cell>
          <cell r="E169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0">
          <cell r="B170">
            <v>0</v>
          </cell>
          <cell r="C170">
            <v>0</v>
          </cell>
          <cell r="D170">
            <v>0</v>
          </cell>
          <cell r="E170" t="str">
            <v>Ley N° 29783, Ley de Seguridad y Salud en el Trabajo
D.S. N°0052012 TR Reglamento de Ley N° 29783
R.M. 3752008TR. Norma básica de ergonomía y de procedimiento de evaluación de Riesgos disergonómico.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7">
          <cell r="B177">
            <v>0</v>
          </cell>
          <cell r="C177">
            <v>0</v>
          </cell>
          <cell r="D177">
            <v>0</v>
          </cell>
          <cell r="E177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8">
          <cell r="B178">
            <v>0</v>
          </cell>
          <cell r="C178">
            <v>0</v>
          </cell>
          <cell r="D178">
            <v>0</v>
          </cell>
          <cell r="E178" t="str">
            <v>"Ley N° 29783, Ley de Seguridad y Salud en el Trabajo
D.S. N°0052012 TR Reglamento de Ley N° 29783
R.M. 3752008TR. Norma básica de ergonomía y de procedimiento de evaluación de Riesgos disergonómico."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 t="str">
            <v>Ley N° 29783, Ley de Seguridad y Salud en el Trabajo
D.S. N°005-2012 TR Reglamento de Ley N° 29783.</v>
          </cell>
        </row>
        <row r="191">
          <cell r="B191">
            <v>0</v>
          </cell>
          <cell r="C191">
            <v>0</v>
          </cell>
          <cell r="D191">
            <v>0</v>
          </cell>
          <cell r="E191" t="str">
            <v>Ley N° 29783, Ley de Seguridad y Salud en el Trabajo
D.S. N°005-2012 TR Reglamento de Ley N° 29783.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76"/>
  <sheetViews>
    <sheetView showGridLines="0" tabSelected="1" topLeftCell="N52" zoomScale="40" zoomScaleNormal="40" workbookViewId="0">
      <selection activeCell="AA75" sqref="AA75"/>
    </sheetView>
  </sheetViews>
  <sheetFormatPr baseColWidth="10" defaultColWidth="11.453125" defaultRowHeight="14.5" x14ac:dyDescent="0.35"/>
  <cols>
    <col min="1" max="1" width="30" style="3" customWidth="1"/>
    <col min="2" max="2" width="24.453125" style="1" customWidth="1"/>
    <col min="3" max="3" width="28.26953125" style="1" customWidth="1"/>
    <col min="4" max="4" width="41.54296875" style="1" customWidth="1"/>
    <col min="5" max="5" width="23.7265625" style="4" customWidth="1"/>
    <col min="6" max="6" width="7.7265625" style="4" customWidth="1"/>
    <col min="7" max="7" width="13.453125" style="4" customWidth="1"/>
    <col min="8" max="14" width="7.7265625" style="4" customWidth="1"/>
    <col min="15" max="15" width="28.81640625" style="1" customWidth="1"/>
    <col min="16" max="16" width="79.81640625" style="40" customWidth="1"/>
    <col min="17" max="17" width="16.7265625" style="1" customWidth="1"/>
    <col min="18" max="18" width="16.1796875" style="1" customWidth="1"/>
    <col min="19" max="19" width="20.7265625" style="1" customWidth="1"/>
    <col min="20" max="20" width="76.81640625" style="3" customWidth="1"/>
    <col min="21" max="21" width="40.7265625" style="1" customWidth="1"/>
    <col min="22" max="28" width="7.7265625" style="4" customWidth="1"/>
    <col min="29" max="29" width="27.7265625" style="4" customWidth="1"/>
    <col min="30" max="30" width="11.453125" style="1"/>
    <col min="31" max="31" width="27.453125" style="1" customWidth="1"/>
    <col min="32" max="16384" width="11.453125" style="1"/>
  </cols>
  <sheetData>
    <row r="1" spans="1:29" ht="30" customHeight="1" x14ac:dyDescent="0.35">
      <c r="A1" s="48"/>
      <c r="B1" s="44"/>
      <c r="C1" s="66" t="s">
        <v>104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  <c r="V1" s="72" t="s">
        <v>0</v>
      </c>
      <c r="W1" s="72"/>
      <c r="X1" s="72"/>
      <c r="Y1" s="72"/>
      <c r="Z1" s="72"/>
      <c r="AA1" s="72" t="s">
        <v>145</v>
      </c>
      <c r="AB1" s="72"/>
      <c r="AC1" s="72"/>
    </row>
    <row r="2" spans="1:29" ht="30" customHeight="1" x14ac:dyDescent="0.35">
      <c r="A2" s="49"/>
      <c r="B2" s="45"/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  <c r="V2" s="72" t="s">
        <v>1</v>
      </c>
      <c r="W2" s="72"/>
      <c r="X2" s="72"/>
      <c r="Y2" s="72"/>
      <c r="Z2" s="72"/>
      <c r="AA2" s="72" t="s">
        <v>144</v>
      </c>
      <c r="AB2" s="72"/>
      <c r="AC2" s="72"/>
    </row>
    <row r="3" spans="1:29" ht="33" customHeight="1" x14ac:dyDescent="0.45">
      <c r="A3" s="124" t="s">
        <v>2</v>
      </c>
      <c r="B3" s="125"/>
      <c r="C3" s="87" t="s">
        <v>105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9"/>
    </row>
    <row r="4" spans="1:29" ht="51.75" customHeight="1" x14ac:dyDescent="0.35">
      <c r="A4" s="90" t="s">
        <v>85</v>
      </c>
      <c r="B4" s="92"/>
      <c r="C4" s="90" t="s">
        <v>146</v>
      </c>
      <c r="D4" s="91"/>
      <c r="E4" s="91"/>
      <c r="F4" s="91"/>
      <c r="G4" s="91"/>
      <c r="H4" s="91"/>
      <c r="I4" s="91"/>
      <c r="J4" s="91"/>
      <c r="K4" s="92"/>
      <c r="L4" s="90" t="s">
        <v>86</v>
      </c>
      <c r="M4" s="91"/>
      <c r="N4" s="91"/>
      <c r="O4" s="92"/>
      <c r="P4" s="90" t="s">
        <v>87</v>
      </c>
      <c r="Q4" s="91"/>
      <c r="R4" s="91"/>
      <c r="S4" s="92"/>
      <c r="T4" s="90" t="s">
        <v>88</v>
      </c>
      <c r="U4" s="92"/>
      <c r="V4" s="90" t="s">
        <v>89</v>
      </c>
      <c r="W4" s="91"/>
      <c r="X4" s="91"/>
      <c r="Y4" s="91"/>
      <c r="Z4" s="91"/>
      <c r="AA4" s="91"/>
      <c r="AB4" s="91"/>
      <c r="AC4" s="92"/>
    </row>
    <row r="5" spans="1:29" ht="59.15" customHeight="1" x14ac:dyDescent="0.35">
      <c r="A5" s="107" t="s">
        <v>90</v>
      </c>
      <c r="B5" s="108"/>
      <c r="C5" s="108"/>
      <c r="D5" s="109"/>
      <c r="E5" s="22" t="s">
        <v>91</v>
      </c>
      <c r="F5" s="112" t="s">
        <v>92</v>
      </c>
      <c r="G5" s="112" t="s">
        <v>93</v>
      </c>
      <c r="H5" s="126" t="s">
        <v>3</v>
      </c>
      <c r="I5" s="127"/>
      <c r="J5" s="127"/>
      <c r="K5" s="127"/>
      <c r="L5" s="127"/>
      <c r="M5" s="127"/>
      <c r="N5" s="127"/>
      <c r="O5" s="128"/>
      <c r="P5" s="129" t="s">
        <v>4</v>
      </c>
      <c r="Q5" s="126" t="s">
        <v>21</v>
      </c>
      <c r="R5" s="127"/>
      <c r="S5" s="127"/>
      <c r="T5" s="127"/>
      <c r="U5" s="128"/>
      <c r="V5" s="126" t="s">
        <v>5</v>
      </c>
      <c r="W5" s="127"/>
      <c r="X5" s="127"/>
      <c r="Y5" s="127"/>
      <c r="Z5" s="127"/>
      <c r="AA5" s="127"/>
      <c r="AB5" s="127"/>
      <c r="AC5" s="128"/>
    </row>
    <row r="6" spans="1:29" s="2" customFormat="1" ht="244" customHeight="1" x14ac:dyDescent="0.35">
      <c r="A6" s="23" t="s">
        <v>109</v>
      </c>
      <c r="B6" s="23" t="s">
        <v>0</v>
      </c>
      <c r="C6" s="23" t="s">
        <v>6</v>
      </c>
      <c r="D6" s="23" t="s">
        <v>7</v>
      </c>
      <c r="E6" s="24" t="s">
        <v>94</v>
      </c>
      <c r="F6" s="113"/>
      <c r="G6" s="113"/>
      <c r="H6" s="25" t="s">
        <v>8</v>
      </c>
      <c r="I6" s="25" t="s">
        <v>9</v>
      </c>
      <c r="J6" s="25" t="s">
        <v>10</v>
      </c>
      <c r="K6" s="25" t="s">
        <v>11</v>
      </c>
      <c r="L6" s="25" t="s">
        <v>12</v>
      </c>
      <c r="M6" s="25" t="s">
        <v>13</v>
      </c>
      <c r="N6" s="25" t="s">
        <v>103</v>
      </c>
      <c r="O6" s="25" t="s">
        <v>14</v>
      </c>
      <c r="P6" s="130"/>
      <c r="Q6" s="25" t="s">
        <v>15</v>
      </c>
      <c r="R6" s="25" t="s">
        <v>16</v>
      </c>
      <c r="S6" s="25" t="s">
        <v>17</v>
      </c>
      <c r="T6" s="25" t="s">
        <v>18</v>
      </c>
      <c r="U6" s="25" t="s">
        <v>19</v>
      </c>
      <c r="V6" s="25" t="s">
        <v>8</v>
      </c>
      <c r="W6" s="25" t="s">
        <v>9</v>
      </c>
      <c r="X6" s="25" t="s">
        <v>10</v>
      </c>
      <c r="Y6" s="25" t="s">
        <v>11</v>
      </c>
      <c r="Z6" s="25" t="s">
        <v>12</v>
      </c>
      <c r="AA6" s="25" t="s">
        <v>13</v>
      </c>
      <c r="AB6" s="25" t="s">
        <v>102</v>
      </c>
      <c r="AC6" s="25" t="s">
        <v>14</v>
      </c>
    </row>
    <row r="7" spans="1:29" ht="168" customHeight="1" x14ac:dyDescent="0.35">
      <c r="A7" s="119" t="s">
        <v>152</v>
      </c>
      <c r="B7" s="26">
        <v>106</v>
      </c>
      <c r="C7" s="27" t="str">
        <f>IFERROR(VLOOKUP(B7,[4]PELIGROS!$B$7:$D$130,2,FALSE),"")</f>
        <v>Uso de escaleras fijas</v>
      </c>
      <c r="D7" s="27" t="str">
        <f>IFERROR(VLOOKUP(B7,[4]PELIGROS!$B$7:$D$130,3,FALSE),"")</f>
        <v>Resbalones, caídas a distinto nivel, golpes, fracturas, muerte.</v>
      </c>
      <c r="E7" s="26" t="s">
        <v>69</v>
      </c>
      <c r="F7" s="28" t="s">
        <v>96</v>
      </c>
      <c r="G7" s="26" t="s">
        <v>70</v>
      </c>
      <c r="H7" s="26">
        <v>1</v>
      </c>
      <c r="I7" s="26">
        <v>2</v>
      </c>
      <c r="J7" s="26">
        <v>2</v>
      </c>
      <c r="K7" s="26">
        <v>3</v>
      </c>
      <c r="L7" s="26">
        <f t="shared" ref="L7:L53" si="0">H7+I7+J7+K7</f>
        <v>8</v>
      </c>
      <c r="M7" s="26">
        <v>3</v>
      </c>
      <c r="N7" s="26">
        <f t="shared" ref="N7:N53" si="1">L7*M7</f>
        <v>24</v>
      </c>
      <c r="O7" s="29" t="str">
        <f t="shared" ref="O7:O53" si="2">IF(N7&gt;=25,"INTOLERABLE",IF(N7&gt;=17,"IMPORTANTE",IF(N7&gt;=9,"MODERADO",IF(N7&gt;=5,"TOLERABLE","TRIVIAL"))))</f>
        <v>IMPORTANTE</v>
      </c>
      <c r="P7" s="37" t="s">
        <v>65</v>
      </c>
      <c r="Q7" s="26" t="s">
        <v>22</v>
      </c>
      <c r="R7" s="27" t="s">
        <v>22</v>
      </c>
      <c r="S7" s="26" t="s">
        <v>23</v>
      </c>
      <c r="T7" s="26" t="s">
        <v>160</v>
      </c>
      <c r="U7" s="26" t="s">
        <v>130</v>
      </c>
      <c r="V7" s="30">
        <v>1</v>
      </c>
      <c r="W7" s="30">
        <v>1</v>
      </c>
      <c r="X7" s="30">
        <v>1</v>
      </c>
      <c r="Y7" s="30">
        <v>3</v>
      </c>
      <c r="Z7" s="26">
        <f t="shared" ref="Z7:Z53" si="3">V7+W7+X7+Y7</f>
        <v>6</v>
      </c>
      <c r="AA7" s="26">
        <v>2</v>
      </c>
      <c r="AB7" s="26">
        <f t="shared" ref="AB7:AB53" si="4">Z7*AA7</f>
        <v>12</v>
      </c>
      <c r="AC7" s="29" t="str">
        <f t="shared" ref="AC7:AC53" si="5">IF(AB7&gt;=25,"INTOLERABLE",IF(AB7&gt;=17,"IMPORTANTE",IF(AB7&gt;=9,"MODERADO",IF(AB7&gt;=5,"TOLERABLE","TRIVIAL"))))</f>
        <v>MODERADO</v>
      </c>
    </row>
    <row r="8" spans="1:29" ht="168" customHeight="1" x14ac:dyDescent="0.35">
      <c r="A8" s="119"/>
      <c r="B8" s="26">
        <v>300</v>
      </c>
      <c r="C8" s="27" t="str">
        <f>IFERROR(VLOOKUP(B8,[4]PELIGROS!$B$7:$D$130,2,FALSE),"")</f>
        <v>Maquinas/Objetos en movimiento</v>
      </c>
      <c r="D8" s="27" t="str">
        <f>IFERROR(VLOOKUP(B8,[4]PELIGROS!$B$7:$D$130,3,FALSE),"")</f>
        <v>Atrapamiento, muerte.</v>
      </c>
      <c r="E8" s="26" t="s">
        <v>69</v>
      </c>
      <c r="F8" s="28" t="s">
        <v>96</v>
      </c>
      <c r="G8" s="26" t="s">
        <v>70</v>
      </c>
      <c r="H8" s="26">
        <v>1</v>
      </c>
      <c r="I8" s="26">
        <v>2</v>
      </c>
      <c r="J8" s="26">
        <v>2</v>
      </c>
      <c r="K8" s="26">
        <v>3</v>
      </c>
      <c r="L8" s="26">
        <f t="shared" si="0"/>
        <v>8</v>
      </c>
      <c r="M8" s="26">
        <v>3</v>
      </c>
      <c r="N8" s="26">
        <f t="shared" si="1"/>
        <v>24</v>
      </c>
      <c r="O8" s="29" t="str">
        <f t="shared" si="2"/>
        <v>IMPORTANTE</v>
      </c>
      <c r="P8" s="37" t="s">
        <v>65</v>
      </c>
      <c r="Q8" s="26" t="s">
        <v>22</v>
      </c>
      <c r="R8" s="27" t="s">
        <v>22</v>
      </c>
      <c r="S8" s="26" t="s">
        <v>151</v>
      </c>
      <c r="T8" s="26" t="s">
        <v>161</v>
      </c>
      <c r="U8" s="26" t="s">
        <v>127</v>
      </c>
      <c r="V8" s="30">
        <v>1</v>
      </c>
      <c r="W8" s="30">
        <v>1</v>
      </c>
      <c r="X8" s="30">
        <v>1</v>
      </c>
      <c r="Y8" s="30">
        <v>3</v>
      </c>
      <c r="Z8" s="26">
        <f t="shared" si="3"/>
        <v>6</v>
      </c>
      <c r="AA8" s="26">
        <v>2</v>
      </c>
      <c r="AB8" s="26">
        <f t="shared" si="4"/>
        <v>12</v>
      </c>
      <c r="AC8" s="29" t="str">
        <f t="shared" si="5"/>
        <v>MODERADO</v>
      </c>
    </row>
    <row r="9" spans="1:29" ht="168" customHeight="1" x14ac:dyDescent="0.35">
      <c r="A9" s="119"/>
      <c r="B9" s="26">
        <v>305</v>
      </c>
      <c r="C9" s="27" t="s">
        <v>155</v>
      </c>
      <c r="D9" s="27" t="s">
        <v>110</v>
      </c>
      <c r="E9" s="26" t="s">
        <v>69</v>
      </c>
      <c r="F9" s="28" t="s">
        <v>97</v>
      </c>
      <c r="G9" s="26" t="s">
        <v>70</v>
      </c>
      <c r="H9" s="26">
        <v>1</v>
      </c>
      <c r="I9" s="26">
        <v>2</v>
      </c>
      <c r="J9" s="26">
        <v>2</v>
      </c>
      <c r="K9" s="26">
        <v>3</v>
      </c>
      <c r="L9" s="26">
        <f t="shared" ref="L9" si="6">H9+I9+J9+K9</f>
        <v>8</v>
      </c>
      <c r="M9" s="26">
        <v>3</v>
      </c>
      <c r="N9" s="26">
        <f t="shared" ref="N9" si="7">L9*M9</f>
        <v>24</v>
      </c>
      <c r="O9" s="29" t="str">
        <f t="shared" ref="O9" si="8">IF(N9&gt;=25,"INTOLERABLE",IF(N9&gt;=17,"IMPORTANTE",IF(N9&gt;=9,"MODERADO",IF(N9&gt;=5,"TOLERABLE","TRIVIAL"))))</f>
        <v>IMPORTANTE</v>
      </c>
      <c r="P9" s="37" t="s">
        <v>66</v>
      </c>
      <c r="Q9" s="26" t="s">
        <v>22</v>
      </c>
      <c r="R9" s="27" t="s">
        <v>22</v>
      </c>
      <c r="S9" s="26" t="s">
        <v>154</v>
      </c>
      <c r="T9" s="26" t="s">
        <v>111</v>
      </c>
      <c r="U9" s="26" t="s">
        <v>153</v>
      </c>
      <c r="V9" s="30">
        <v>1</v>
      </c>
      <c r="W9" s="30">
        <v>1</v>
      </c>
      <c r="X9" s="30">
        <v>1</v>
      </c>
      <c r="Y9" s="30">
        <v>3</v>
      </c>
      <c r="Z9" s="26">
        <f t="shared" ref="Z9" si="9">V9+W9+X9+Y9</f>
        <v>6</v>
      </c>
      <c r="AA9" s="26">
        <v>2</v>
      </c>
      <c r="AB9" s="26">
        <f t="shared" ref="AB9" si="10">Z9*AA9</f>
        <v>12</v>
      </c>
      <c r="AC9" s="29" t="str">
        <f t="shared" ref="AC9" si="11">IF(AB9&gt;=25,"INTOLERABLE",IF(AB9&gt;=17,"IMPORTANTE",IF(AB9&gt;=9,"MODERADO",IF(AB9&gt;=5,"TOLERABLE","TRIVIAL"))))</f>
        <v>MODERADO</v>
      </c>
    </row>
    <row r="10" spans="1:29" ht="189" customHeight="1" x14ac:dyDescent="0.35">
      <c r="A10" s="119"/>
      <c r="B10" s="26">
        <v>500</v>
      </c>
      <c r="C10" s="27" t="str">
        <f>IFERROR(VLOOKUP(B10,[4]PELIGROS!$B$7:$D$130,2,FALSE),"")</f>
        <v>Líneas eléctricas/Puntos energizados en Baja Tensión.</v>
      </c>
      <c r="D10" s="27" t="str">
        <f>IFERROR(VLOOKUP(B10,[4]PELIGROS!$B$7:$D$130,3,FALSE),"")</f>
        <v>Contacto con energía eléctrica en baja tensión, electrización, paro respiratorio, paro circulatorio, shock eléctrico, asfixia</v>
      </c>
      <c r="E10" s="26" t="s">
        <v>69</v>
      </c>
      <c r="F10" s="28" t="s">
        <v>99</v>
      </c>
      <c r="G10" s="26" t="s">
        <v>70</v>
      </c>
      <c r="H10" s="26">
        <v>1</v>
      </c>
      <c r="I10" s="26">
        <v>2</v>
      </c>
      <c r="J10" s="26">
        <v>2</v>
      </c>
      <c r="K10" s="26">
        <v>3</v>
      </c>
      <c r="L10" s="26">
        <f t="shared" si="0"/>
        <v>8</v>
      </c>
      <c r="M10" s="26">
        <v>3</v>
      </c>
      <c r="N10" s="26">
        <f t="shared" si="1"/>
        <v>24</v>
      </c>
      <c r="O10" s="29" t="str">
        <f t="shared" si="2"/>
        <v>IMPORTANTE</v>
      </c>
      <c r="P10" s="37" t="s">
        <v>65</v>
      </c>
      <c r="Q10" s="26" t="s">
        <v>22</v>
      </c>
      <c r="R10" s="27" t="s">
        <v>22</v>
      </c>
      <c r="S10" s="31" t="s">
        <v>20</v>
      </c>
      <c r="T10" s="26" t="s">
        <v>162</v>
      </c>
      <c r="U10" s="26" t="s">
        <v>119</v>
      </c>
      <c r="V10" s="30">
        <v>1</v>
      </c>
      <c r="W10" s="30">
        <v>1</v>
      </c>
      <c r="X10" s="30">
        <v>1</v>
      </c>
      <c r="Y10" s="30">
        <v>3</v>
      </c>
      <c r="Z10" s="26">
        <f t="shared" si="3"/>
        <v>6</v>
      </c>
      <c r="AA10" s="26">
        <v>2</v>
      </c>
      <c r="AB10" s="26">
        <f t="shared" si="4"/>
        <v>12</v>
      </c>
      <c r="AC10" s="29" t="str">
        <f t="shared" si="5"/>
        <v>MODERADO</v>
      </c>
    </row>
    <row r="11" spans="1:29" ht="168" customHeight="1" x14ac:dyDescent="0.35">
      <c r="A11" s="119"/>
      <c r="B11" s="26">
        <v>600</v>
      </c>
      <c r="C11" s="27" t="s">
        <v>156</v>
      </c>
      <c r="D11" s="27" t="s">
        <v>115</v>
      </c>
      <c r="E11" s="26" t="s">
        <v>69</v>
      </c>
      <c r="F11" s="28" t="s">
        <v>97</v>
      </c>
      <c r="G11" s="26" t="s">
        <v>70</v>
      </c>
      <c r="H11" s="26">
        <v>1</v>
      </c>
      <c r="I11" s="26">
        <v>2</v>
      </c>
      <c r="J11" s="26">
        <v>2</v>
      </c>
      <c r="K11" s="26">
        <v>3</v>
      </c>
      <c r="L11" s="26">
        <f t="shared" si="0"/>
        <v>8</v>
      </c>
      <c r="M11" s="26">
        <v>3</v>
      </c>
      <c r="N11" s="26">
        <f t="shared" si="1"/>
        <v>24</v>
      </c>
      <c r="O11" s="29" t="str">
        <f t="shared" si="2"/>
        <v>IMPORTANTE</v>
      </c>
      <c r="P11" s="37" t="s">
        <v>65</v>
      </c>
      <c r="Q11" s="26" t="s">
        <v>22</v>
      </c>
      <c r="R11" s="27" t="s">
        <v>22</v>
      </c>
      <c r="S11" s="30" t="s">
        <v>158</v>
      </c>
      <c r="T11" s="26" t="s">
        <v>163</v>
      </c>
      <c r="U11" s="30" t="s">
        <v>157</v>
      </c>
      <c r="V11" s="26">
        <v>1</v>
      </c>
      <c r="W11" s="26">
        <v>1</v>
      </c>
      <c r="X11" s="26">
        <v>1</v>
      </c>
      <c r="Y11" s="30">
        <v>3</v>
      </c>
      <c r="Z11" s="26">
        <f t="shared" si="3"/>
        <v>6</v>
      </c>
      <c r="AA11" s="26">
        <v>2</v>
      </c>
      <c r="AB11" s="26">
        <f t="shared" si="4"/>
        <v>12</v>
      </c>
      <c r="AC11" s="29" t="str">
        <f t="shared" si="5"/>
        <v>MODERADO</v>
      </c>
    </row>
    <row r="12" spans="1:29" ht="168" customHeight="1" x14ac:dyDescent="0.35">
      <c r="A12" s="119"/>
      <c r="B12" s="26">
        <v>610</v>
      </c>
      <c r="C12" s="27" t="str">
        <f>IFERROR(VLOOKUP(B12,[4]PELIGROS!$B$7:$D$130,2,FALSE),"")</f>
        <v>Vapor de agua</v>
      </c>
      <c r="D12" s="27" t="str">
        <f>IFERROR(VLOOKUP(B12,[4]PELIGROS!$B$7:$D$130,3,FALSE),"")</f>
        <v>Inhalación de vapor de agua, quemaduras de primer, segundo y tercer grado.</v>
      </c>
      <c r="E12" s="26" t="s">
        <v>69</v>
      </c>
      <c r="F12" s="28" t="s">
        <v>97</v>
      </c>
      <c r="G12" s="26" t="s">
        <v>70</v>
      </c>
      <c r="H12" s="26">
        <v>1</v>
      </c>
      <c r="I12" s="26">
        <v>2</v>
      </c>
      <c r="J12" s="26">
        <v>2</v>
      </c>
      <c r="K12" s="26">
        <v>3</v>
      </c>
      <c r="L12" s="26">
        <f t="shared" si="0"/>
        <v>8</v>
      </c>
      <c r="M12" s="26">
        <v>2</v>
      </c>
      <c r="N12" s="26">
        <f t="shared" si="1"/>
        <v>16</v>
      </c>
      <c r="O12" s="29" t="str">
        <f t="shared" si="2"/>
        <v>MODERADO</v>
      </c>
      <c r="P12" s="37" t="s">
        <v>65</v>
      </c>
      <c r="Q12" s="26" t="s">
        <v>22</v>
      </c>
      <c r="R12" s="27" t="s">
        <v>22</v>
      </c>
      <c r="S12" s="30" t="s">
        <v>22</v>
      </c>
      <c r="T12" s="27" t="s">
        <v>164</v>
      </c>
      <c r="U12" s="26" t="s">
        <v>132</v>
      </c>
      <c r="V12" s="26">
        <v>1</v>
      </c>
      <c r="W12" s="26">
        <v>1</v>
      </c>
      <c r="X12" s="26">
        <v>1</v>
      </c>
      <c r="Y12" s="30">
        <v>3</v>
      </c>
      <c r="Z12" s="26">
        <f t="shared" si="3"/>
        <v>6</v>
      </c>
      <c r="AA12" s="26">
        <v>1</v>
      </c>
      <c r="AB12" s="26">
        <f t="shared" si="4"/>
        <v>6</v>
      </c>
      <c r="AC12" s="29" t="str">
        <f t="shared" si="5"/>
        <v>TOLERABLE</v>
      </c>
    </row>
    <row r="13" spans="1:29" ht="252" customHeight="1" x14ac:dyDescent="0.35">
      <c r="A13" s="119"/>
      <c r="B13" s="26">
        <v>800</v>
      </c>
      <c r="C13" s="27" t="str">
        <f>IFERROR(VLOOKUP(B13,[4]PELIGROS!$B$7:$D$130,2,FALSE),"")</f>
        <v>Ruido debido a máquinas o equipos</v>
      </c>
      <c r="D13" s="27" t="str">
        <f>IFERROR(VLOOKUP(B13,[4]PELIGROS!$B$7:$D$130,3,FALSE),"")</f>
        <v>Exposición continua al ruido, hipoacusia, tensión muscular, estrés, falta de concentración.</v>
      </c>
      <c r="E13" s="26" t="s">
        <v>69</v>
      </c>
      <c r="F13" s="28" t="s">
        <v>97</v>
      </c>
      <c r="G13" s="26" t="s">
        <v>98</v>
      </c>
      <c r="H13" s="26">
        <v>1</v>
      </c>
      <c r="I13" s="26">
        <v>2</v>
      </c>
      <c r="J13" s="26">
        <v>2</v>
      </c>
      <c r="K13" s="26">
        <v>3</v>
      </c>
      <c r="L13" s="26">
        <f t="shared" si="0"/>
        <v>8</v>
      </c>
      <c r="M13" s="26">
        <v>3</v>
      </c>
      <c r="N13" s="26">
        <f t="shared" si="1"/>
        <v>24</v>
      </c>
      <c r="O13" s="29" t="str">
        <f t="shared" si="2"/>
        <v>IMPORTANTE</v>
      </c>
      <c r="P13" s="30" t="s">
        <v>159</v>
      </c>
      <c r="Q13" s="26" t="s">
        <v>22</v>
      </c>
      <c r="R13" s="27" t="s">
        <v>22</v>
      </c>
      <c r="S13" s="30" t="s">
        <v>22</v>
      </c>
      <c r="T13" s="32" t="s">
        <v>165</v>
      </c>
      <c r="U13" s="26" t="s">
        <v>129</v>
      </c>
      <c r="V13" s="26">
        <v>1</v>
      </c>
      <c r="W13" s="26">
        <v>1</v>
      </c>
      <c r="X13" s="26">
        <v>1</v>
      </c>
      <c r="Y13" s="30">
        <v>3</v>
      </c>
      <c r="Z13" s="26">
        <f t="shared" si="3"/>
        <v>6</v>
      </c>
      <c r="AA13" s="26">
        <v>1</v>
      </c>
      <c r="AB13" s="26">
        <f t="shared" si="4"/>
        <v>6</v>
      </c>
      <c r="AC13" s="29" t="str">
        <f t="shared" si="5"/>
        <v>TOLERABLE</v>
      </c>
    </row>
    <row r="14" spans="1:29" ht="252" customHeight="1" x14ac:dyDescent="0.35">
      <c r="A14" s="119"/>
      <c r="B14" s="26">
        <v>1110</v>
      </c>
      <c r="C14" s="27" t="str">
        <f>IFERROR(VLOOKUP(B14,[4]PELIGROS!$B$7:$D$130,2,FALSE),"")</f>
        <v>Horario de trabajo nocturno</v>
      </c>
      <c r="D14" s="27" t="str">
        <f>IFERROR(VLOOKUP(B14,[4]PELIGROS!$B$7:$D$130,3,FALSE),"")</f>
        <v>Sueño, perdida de la concentración, desvelos, fatiga</v>
      </c>
      <c r="E14" s="26" t="s">
        <v>101</v>
      </c>
      <c r="F14" s="28" t="s">
        <v>175</v>
      </c>
      <c r="G14" s="26" t="s">
        <v>98</v>
      </c>
      <c r="H14" s="26">
        <v>1</v>
      </c>
      <c r="I14" s="26">
        <v>2</v>
      </c>
      <c r="J14" s="26">
        <v>2</v>
      </c>
      <c r="K14" s="26">
        <v>3</v>
      </c>
      <c r="L14" s="26">
        <f t="shared" si="0"/>
        <v>8</v>
      </c>
      <c r="M14" s="26">
        <v>3</v>
      </c>
      <c r="N14" s="26">
        <f t="shared" si="1"/>
        <v>24</v>
      </c>
      <c r="O14" s="29" t="str">
        <f t="shared" si="2"/>
        <v>IMPORTANTE</v>
      </c>
      <c r="P14" s="30" t="s">
        <v>176</v>
      </c>
      <c r="Q14" s="26" t="s">
        <v>22</v>
      </c>
      <c r="R14" s="27" t="s">
        <v>22</v>
      </c>
      <c r="S14" s="30" t="s">
        <v>177</v>
      </c>
      <c r="T14" s="32" t="s">
        <v>178</v>
      </c>
      <c r="U14" s="26" t="s">
        <v>179</v>
      </c>
      <c r="V14" s="26">
        <v>1</v>
      </c>
      <c r="W14" s="26">
        <v>1</v>
      </c>
      <c r="X14" s="26">
        <v>1</v>
      </c>
      <c r="Y14" s="30">
        <v>3</v>
      </c>
      <c r="Z14" s="26">
        <f t="shared" si="3"/>
        <v>6</v>
      </c>
      <c r="AA14" s="26">
        <v>2</v>
      </c>
      <c r="AB14" s="26">
        <f t="shared" si="4"/>
        <v>12</v>
      </c>
      <c r="AC14" s="29" t="str">
        <f t="shared" si="5"/>
        <v>MODERADO</v>
      </c>
    </row>
    <row r="15" spans="1:29" ht="409.6" customHeight="1" x14ac:dyDescent="0.35">
      <c r="A15" s="119"/>
      <c r="B15" s="26">
        <v>908</v>
      </c>
      <c r="C15" s="27" t="str">
        <f>IFERROR(VLOOKUP(B15,[4]PELIGROS!$B$7:$D$130,2,FALSE),"")</f>
        <v>Virus SARS-CoV-2 (Virus que produce la enfermedad COVID-19)</v>
      </c>
      <c r="D15" s="27" t="str">
        <f>IFERROR(VLOOKUP(B15,[4]PELIGROS!$B$7:$D$130,3,FALSE),"")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5" s="26" t="s">
        <v>69</v>
      </c>
      <c r="F15" s="28" t="s">
        <v>100</v>
      </c>
      <c r="G15" s="26" t="s">
        <v>70</v>
      </c>
      <c r="H15" s="27">
        <v>1</v>
      </c>
      <c r="I15" s="27">
        <v>1</v>
      </c>
      <c r="J15" s="27">
        <v>1</v>
      </c>
      <c r="K15" s="26">
        <v>3</v>
      </c>
      <c r="L15" s="26">
        <f t="shared" si="0"/>
        <v>6</v>
      </c>
      <c r="M15" s="27">
        <v>3</v>
      </c>
      <c r="N15" s="26">
        <f t="shared" si="1"/>
        <v>18</v>
      </c>
      <c r="O15" s="29" t="str">
        <f t="shared" si="2"/>
        <v>IMPORTANTE</v>
      </c>
      <c r="P15" s="37" t="s">
        <v>185</v>
      </c>
      <c r="Q15" s="26" t="s">
        <v>22</v>
      </c>
      <c r="R15" s="27" t="s">
        <v>22</v>
      </c>
      <c r="S15" s="30" t="s">
        <v>22</v>
      </c>
      <c r="T15" s="32" t="s">
        <v>150</v>
      </c>
      <c r="U15" s="26" t="s">
        <v>22</v>
      </c>
      <c r="V15" s="27">
        <v>1</v>
      </c>
      <c r="W15" s="27">
        <v>1</v>
      </c>
      <c r="X15" s="27">
        <v>1</v>
      </c>
      <c r="Y15" s="30">
        <v>3</v>
      </c>
      <c r="Z15" s="26">
        <f t="shared" si="3"/>
        <v>6</v>
      </c>
      <c r="AA15" s="27">
        <v>2</v>
      </c>
      <c r="AB15" s="26">
        <f t="shared" si="4"/>
        <v>12</v>
      </c>
      <c r="AC15" s="29" t="str">
        <f t="shared" si="5"/>
        <v>MODERADO</v>
      </c>
    </row>
    <row r="16" spans="1:29" ht="168" customHeight="1" x14ac:dyDescent="0.35">
      <c r="A16" s="119" t="s">
        <v>147</v>
      </c>
      <c r="B16" s="26">
        <v>101</v>
      </c>
      <c r="C16" s="27" t="str">
        <f>IFERROR(VLOOKUP(B16,[4]PELIGROS!$B$7:$D$130,2,FALSE),"")</f>
        <v>Objetos en el Suelo</v>
      </c>
      <c r="D16" s="27" t="str">
        <f>IFERROR(VLOOKUP(B16,[4]PELIGROS!$B$7:$D$130,3,FALSE),"")</f>
        <v>Caída al mismo nivel, tropesones, golpes, rasmilladuras, daño a la salud</v>
      </c>
      <c r="E16" s="26" t="s">
        <v>101</v>
      </c>
      <c r="F16" s="28" t="s">
        <v>95</v>
      </c>
      <c r="G16" s="26" t="s">
        <v>70</v>
      </c>
      <c r="H16" s="26">
        <v>1</v>
      </c>
      <c r="I16" s="26">
        <v>1</v>
      </c>
      <c r="J16" s="26">
        <v>2</v>
      </c>
      <c r="K16" s="26">
        <v>3</v>
      </c>
      <c r="L16" s="26">
        <f t="shared" si="0"/>
        <v>7</v>
      </c>
      <c r="M16" s="26">
        <v>2</v>
      </c>
      <c r="N16" s="26">
        <f t="shared" si="1"/>
        <v>14</v>
      </c>
      <c r="O16" s="29" t="str">
        <f t="shared" si="2"/>
        <v>MODERADO</v>
      </c>
      <c r="P16" s="37" t="s">
        <v>65</v>
      </c>
      <c r="Q16" s="26" t="s">
        <v>22</v>
      </c>
      <c r="R16" s="27" t="s">
        <v>22</v>
      </c>
      <c r="S16" s="30" t="s">
        <v>22</v>
      </c>
      <c r="T16" s="26" t="s">
        <v>166</v>
      </c>
      <c r="U16" s="26" t="s">
        <v>128</v>
      </c>
      <c r="V16" s="30">
        <v>1</v>
      </c>
      <c r="W16" s="30">
        <v>1</v>
      </c>
      <c r="X16" s="30">
        <v>1</v>
      </c>
      <c r="Y16" s="30">
        <v>3</v>
      </c>
      <c r="Z16" s="26">
        <f t="shared" si="3"/>
        <v>6</v>
      </c>
      <c r="AA16" s="26">
        <v>1</v>
      </c>
      <c r="AB16" s="26">
        <f t="shared" si="4"/>
        <v>6</v>
      </c>
      <c r="AC16" s="29" t="str">
        <f t="shared" si="5"/>
        <v>TOLERABLE</v>
      </c>
    </row>
    <row r="17" spans="1:29" ht="168" customHeight="1" x14ac:dyDescent="0.35">
      <c r="A17" s="119"/>
      <c r="B17" s="26">
        <v>102</v>
      </c>
      <c r="C17" s="27" t="str">
        <f>IFERROR(VLOOKUP(B17,[4]PELIGROS!$B$7:$D$130,2,FALSE),"")</f>
        <v>Líquidos/emulsiones en el Suelo</v>
      </c>
      <c r="D17" s="27" t="s">
        <v>121</v>
      </c>
      <c r="E17" s="26" t="s">
        <v>101</v>
      </c>
      <c r="F17" s="28" t="s">
        <v>97</v>
      </c>
      <c r="G17" s="26" t="s">
        <v>70</v>
      </c>
      <c r="H17" s="26">
        <v>1</v>
      </c>
      <c r="I17" s="26">
        <v>1</v>
      </c>
      <c r="J17" s="26">
        <v>2</v>
      </c>
      <c r="K17" s="26">
        <v>3</v>
      </c>
      <c r="L17" s="26">
        <f t="shared" si="0"/>
        <v>7</v>
      </c>
      <c r="M17" s="26">
        <v>2</v>
      </c>
      <c r="N17" s="26">
        <f t="shared" si="1"/>
        <v>14</v>
      </c>
      <c r="O17" s="29" t="str">
        <f t="shared" si="2"/>
        <v>MODERADO</v>
      </c>
      <c r="P17" s="37" t="s">
        <v>65</v>
      </c>
      <c r="Q17" s="26" t="s">
        <v>22</v>
      </c>
      <c r="R17" s="27" t="s">
        <v>22</v>
      </c>
      <c r="S17" s="30" t="s">
        <v>22</v>
      </c>
      <c r="T17" s="26" t="s">
        <v>167</v>
      </c>
      <c r="U17" s="26" t="s">
        <v>120</v>
      </c>
      <c r="V17" s="30">
        <v>1</v>
      </c>
      <c r="W17" s="30">
        <v>1</v>
      </c>
      <c r="X17" s="30">
        <v>1</v>
      </c>
      <c r="Y17" s="30">
        <v>3</v>
      </c>
      <c r="Z17" s="26">
        <f t="shared" si="3"/>
        <v>6</v>
      </c>
      <c r="AA17" s="26">
        <v>1</v>
      </c>
      <c r="AB17" s="26">
        <f t="shared" si="4"/>
        <v>6</v>
      </c>
      <c r="AC17" s="29" t="str">
        <f t="shared" si="5"/>
        <v>TOLERABLE</v>
      </c>
    </row>
    <row r="18" spans="1:29" ht="168" customHeight="1" x14ac:dyDescent="0.35">
      <c r="A18" s="119"/>
      <c r="B18" s="26">
        <v>106</v>
      </c>
      <c r="C18" s="27" t="str">
        <f>IFERROR(VLOOKUP(B18,[4]PELIGROS!$B$7:$D$130,2,FALSE),"")</f>
        <v>Uso de escaleras fijas</v>
      </c>
      <c r="D18" s="27" t="str">
        <f>IFERROR(VLOOKUP(B18,[4]PELIGROS!$B$7:$D$130,3,FALSE),"")</f>
        <v>Resbalones, caídas a distinto nivel, golpes, fracturas, muerte.</v>
      </c>
      <c r="E18" s="26" t="s">
        <v>69</v>
      </c>
      <c r="F18" s="28" t="s">
        <v>96</v>
      </c>
      <c r="G18" s="26" t="s">
        <v>70</v>
      </c>
      <c r="H18" s="26">
        <v>1</v>
      </c>
      <c r="I18" s="26">
        <v>2</v>
      </c>
      <c r="J18" s="26">
        <v>2</v>
      </c>
      <c r="K18" s="26">
        <v>2</v>
      </c>
      <c r="L18" s="26">
        <f t="shared" si="0"/>
        <v>7</v>
      </c>
      <c r="M18" s="26">
        <v>3</v>
      </c>
      <c r="N18" s="26">
        <f t="shared" si="1"/>
        <v>21</v>
      </c>
      <c r="O18" s="29" t="str">
        <f t="shared" si="2"/>
        <v>IMPORTANTE</v>
      </c>
      <c r="P18" s="37" t="s">
        <v>65</v>
      </c>
      <c r="Q18" s="26" t="s">
        <v>22</v>
      </c>
      <c r="R18" s="27" t="s">
        <v>22</v>
      </c>
      <c r="S18" s="26" t="s">
        <v>23</v>
      </c>
      <c r="T18" s="26" t="s">
        <v>160</v>
      </c>
      <c r="U18" s="26" t="s">
        <v>130</v>
      </c>
      <c r="V18" s="30">
        <v>1</v>
      </c>
      <c r="W18" s="30">
        <v>1</v>
      </c>
      <c r="X18" s="30">
        <v>1</v>
      </c>
      <c r="Y18" s="30">
        <v>2</v>
      </c>
      <c r="Z18" s="26">
        <f t="shared" si="3"/>
        <v>5</v>
      </c>
      <c r="AA18" s="26">
        <v>2</v>
      </c>
      <c r="AB18" s="26">
        <f t="shared" si="4"/>
        <v>10</v>
      </c>
      <c r="AC18" s="29" t="str">
        <f t="shared" si="5"/>
        <v>MODERADO</v>
      </c>
    </row>
    <row r="19" spans="1:29" ht="168" customHeight="1" x14ac:dyDescent="0.35">
      <c r="A19" s="119"/>
      <c r="B19" s="26">
        <v>304</v>
      </c>
      <c r="C19" s="27" t="s">
        <v>106</v>
      </c>
      <c r="D19" s="27" t="s">
        <v>118</v>
      </c>
      <c r="E19" s="26" t="s">
        <v>69</v>
      </c>
      <c r="F19" s="28" t="s">
        <v>96</v>
      </c>
      <c r="G19" s="26" t="s">
        <v>70</v>
      </c>
      <c r="H19" s="26">
        <v>1</v>
      </c>
      <c r="I19" s="26">
        <v>1</v>
      </c>
      <c r="J19" s="26">
        <v>2</v>
      </c>
      <c r="K19" s="26">
        <v>2</v>
      </c>
      <c r="L19" s="26">
        <f t="shared" si="0"/>
        <v>6</v>
      </c>
      <c r="M19" s="26">
        <v>2</v>
      </c>
      <c r="N19" s="26">
        <f t="shared" si="1"/>
        <v>12</v>
      </c>
      <c r="O19" s="29" t="str">
        <f t="shared" si="2"/>
        <v>MODERADO</v>
      </c>
      <c r="P19" s="37" t="s">
        <v>65</v>
      </c>
      <c r="Q19" s="26" t="s">
        <v>22</v>
      </c>
      <c r="R19" s="27" t="s">
        <v>22</v>
      </c>
      <c r="S19" s="30" t="s">
        <v>22</v>
      </c>
      <c r="T19" s="26" t="s">
        <v>168</v>
      </c>
      <c r="U19" s="26" t="s">
        <v>112</v>
      </c>
      <c r="V19" s="30">
        <v>1</v>
      </c>
      <c r="W19" s="30">
        <v>1</v>
      </c>
      <c r="X19" s="30">
        <v>1</v>
      </c>
      <c r="Y19" s="30">
        <v>2</v>
      </c>
      <c r="Z19" s="26">
        <f t="shared" si="3"/>
        <v>5</v>
      </c>
      <c r="AA19" s="26">
        <v>1</v>
      </c>
      <c r="AB19" s="26">
        <f t="shared" si="4"/>
        <v>5</v>
      </c>
      <c r="AC19" s="29" t="str">
        <f t="shared" si="5"/>
        <v>TOLERABLE</v>
      </c>
    </row>
    <row r="20" spans="1:29" ht="168" customHeight="1" x14ac:dyDescent="0.35">
      <c r="A20" s="119"/>
      <c r="B20" s="26">
        <v>305</v>
      </c>
      <c r="C20" s="27" t="s">
        <v>155</v>
      </c>
      <c r="D20" s="27" t="s">
        <v>110</v>
      </c>
      <c r="E20" s="26" t="s">
        <v>69</v>
      </c>
      <c r="F20" s="28" t="s">
        <v>97</v>
      </c>
      <c r="G20" s="26" t="s">
        <v>70</v>
      </c>
      <c r="H20" s="26">
        <v>1</v>
      </c>
      <c r="I20" s="26">
        <v>2</v>
      </c>
      <c r="J20" s="26">
        <v>2</v>
      </c>
      <c r="K20" s="26">
        <v>3</v>
      </c>
      <c r="L20" s="26">
        <f t="shared" si="0"/>
        <v>8</v>
      </c>
      <c r="M20" s="26">
        <v>3</v>
      </c>
      <c r="N20" s="26">
        <f t="shared" si="1"/>
        <v>24</v>
      </c>
      <c r="O20" s="29" t="str">
        <f t="shared" si="2"/>
        <v>IMPORTANTE</v>
      </c>
      <c r="P20" s="37" t="s">
        <v>66</v>
      </c>
      <c r="Q20" s="26" t="s">
        <v>22</v>
      </c>
      <c r="R20" s="27" t="s">
        <v>22</v>
      </c>
      <c r="S20" s="26" t="s">
        <v>154</v>
      </c>
      <c r="T20" s="26" t="s">
        <v>111</v>
      </c>
      <c r="U20" s="26" t="s">
        <v>153</v>
      </c>
      <c r="V20" s="30">
        <v>1</v>
      </c>
      <c r="W20" s="30">
        <v>1</v>
      </c>
      <c r="X20" s="30">
        <v>1</v>
      </c>
      <c r="Y20" s="30">
        <v>3</v>
      </c>
      <c r="Z20" s="26">
        <f t="shared" si="3"/>
        <v>6</v>
      </c>
      <c r="AA20" s="26">
        <v>2</v>
      </c>
      <c r="AB20" s="26">
        <f t="shared" si="4"/>
        <v>12</v>
      </c>
      <c r="AC20" s="29" t="str">
        <f t="shared" si="5"/>
        <v>MODERADO</v>
      </c>
    </row>
    <row r="21" spans="1:29" ht="168" customHeight="1" x14ac:dyDescent="0.35">
      <c r="A21" s="119"/>
      <c r="B21" s="26">
        <v>307</v>
      </c>
      <c r="C21" s="27" t="str">
        <f>IFERROR(VLOOKUP(B21,[4]PELIGROS!$B$7:$D$130,2,FALSE),"")</f>
        <v>Máquinas o equipos fijos con piezas cortantes</v>
      </c>
      <c r="D21" s="27" t="s">
        <v>125</v>
      </c>
      <c r="E21" s="26" t="s">
        <v>69</v>
      </c>
      <c r="F21" s="28" t="s">
        <v>96</v>
      </c>
      <c r="G21" s="26" t="s">
        <v>70</v>
      </c>
      <c r="H21" s="26">
        <v>1</v>
      </c>
      <c r="I21" s="26">
        <v>2</v>
      </c>
      <c r="J21" s="26">
        <v>2</v>
      </c>
      <c r="K21" s="26">
        <v>2</v>
      </c>
      <c r="L21" s="26">
        <f t="shared" si="0"/>
        <v>7</v>
      </c>
      <c r="M21" s="26">
        <v>3</v>
      </c>
      <c r="N21" s="26">
        <f t="shared" si="1"/>
        <v>21</v>
      </c>
      <c r="O21" s="29" t="str">
        <f t="shared" si="2"/>
        <v>IMPORTANTE</v>
      </c>
      <c r="P21" s="37" t="s">
        <v>66</v>
      </c>
      <c r="Q21" s="26" t="s">
        <v>22</v>
      </c>
      <c r="R21" s="27" t="s">
        <v>22</v>
      </c>
      <c r="S21" s="26" t="s">
        <v>22</v>
      </c>
      <c r="T21" s="26" t="s">
        <v>169</v>
      </c>
      <c r="U21" s="26" t="s">
        <v>126</v>
      </c>
      <c r="V21" s="30">
        <v>1</v>
      </c>
      <c r="W21" s="30">
        <v>1</v>
      </c>
      <c r="X21" s="30">
        <v>1</v>
      </c>
      <c r="Y21" s="30">
        <v>2</v>
      </c>
      <c r="Z21" s="26">
        <f t="shared" si="3"/>
        <v>5</v>
      </c>
      <c r="AA21" s="26">
        <v>2</v>
      </c>
      <c r="AB21" s="26">
        <f t="shared" si="4"/>
        <v>10</v>
      </c>
      <c r="AC21" s="29" t="str">
        <f t="shared" si="5"/>
        <v>MODERADO</v>
      </c>
    </row>
    <row r="22" spans="1:29" ht="168" customHeight="1" x14ac:dyDescent="0.35">
      <c r="A22" s="119"/>
      <c r="B22" s="26">
        <v>309</v>
      </c>
      <c r="C22" s="27" t="str">
        <f>IFERROR(VLOOKUP(B22,[4]PELIGROS!$B$7:$D$130,2,FALSE),"")</f>
        <v>Herramientas manuales cortantes</v>
      </c>
      <c r="D22" s="27" t="str">
        <f>IFERROR(VLOOKUP(B22,[4]PELIGROS!$B$7:$D$130,3,FALSE),"")</f>
        <v>Cortes, rasmilladuras.</v>
      </c>
      <c r="E22" s="26" t="s">
        <v>69</v>
      </c>
      <c r="F22" s="28" t="s">
        <v>96</v>
      </c>
      <c r="G22" s="26" t="s">
        <v>70</v>
      </c>
      <c r="H22" s="26">
        <v>1</v>
      </c>
      <c r="I22" s="26">
        <v>2</v>
      </c>
      <c r="J22" s="26">
        <v>2</v>
      </c>
      <c r="K22" s="26">
        <v>2</v>
      </c>
      <c r="L22" s="26">
        <f t="shared" si="0"/>
        <v>7</v>
      </c>
      <c r="M22" s="26">
        <v>2</v>
      </c>
      <c r="N22" s="26">
        <f t="shared" si="1"/>
        <v>14</v>
      </c>
      <c r="O22" s="29" t="str">
        <f t="shared" si="2"/>
        <v>MODERADO</v>
      </c>
      <c r="P22" s="37" t="s">
        <v>66</v>
      </c>
      <c r="Q22" s="26" t="s">
        <v>22</v>
      </c>
      <c r="R22" s="27" t="s">
        <v>22</v>
      </c>
      <c r="S22" s="31" t="s">
        <v>22</v>
      </c>
      <c r="T22" s="26" t="s">
        <v>117</v>
      </c>
      <c r="U22" s="26" t="s">
        <v>116</v>
      </c>
      <c r="V22" s="30">
        <v>1</v>
      </c>
      <c r="W22" s="30">
        <v>1</v>
      </c>
      <c r="X22" s="30">
        <v>1</v>
      </c>
      <c r="Y22" s="30">
        <v>2</v>
      </c>
      <c r="Z22" s="26">
        <f t="shared" si="3"/>
        <v>5</v>
      </c>
      <c r="AA22" s="26">
        <v>1</v>
      </c>
      <c r="AB22" s="26">
        <f t="shared" si="4"/>
        <v>5</v>
      </c>
      <c r="AC22" s="29" t="str">
        <f t="shared" si="5"/>
        <v>TOLERABLE</v>
      </c>
    </row>
    <row r="23" spans="1:29" ht="168" customHeight="1" x14ac:dyDescent="0.35">
      <c r="A23" s="119"/>
      <c r="B23" s="26">
        <v>600</v>
      </c>
      <c r="C23" s="27" t="s">
        <v>156</v>
      </c>
      <c r="D23" s="27" t="s">
        <v>115</v>
      </c>
      <c r="E23" s="26" t="s">
        <v>69</v>
      </c>
      <c r="F23" s="28" t="s">
        <v>97</v>
      </c>
      <c r="G23" s="26" t="s">
        <v>70</v>
      </c>
      <c r="H23" s="26">
        <v>1</v>
      </c>
      <c r="I23" s="26">
        <v>2</v>
      </c>
      <c r="J23" s="26">
        <v>2</v>
      </c>
      <c r="K23" s="26">
        <v>2</v>
      </c>
      <c r="L23" s="26">
        <f t="shared" si="0"/>
        <v>7</v>
      </c>
      <c r="M23" s="26">
        <v>3</v>
      </c>
      <c r="N23" s="26">
        <f t="shared" si="1"/>
        <v>21</v>
      </c>
      <c r="O23" s="29" t="str">
        <f t="shared" si="2"/>
        <v>IMPORTANTE</v>
      </c>
      <c r="P23" s="37" t="s">
        <v>65</v>
      </c>
      <c r="Q23" s="26" t="s">
        <v>22</v>
      </c>
      <c r="R23" s="27" t="s">
        <v>22</v>
      </c>
      <c r="S23" s="30" t="s">
        <v>158</v>
      </c>
      <c r="T23" s="26" t="s">
        <v>163</v>
      </c>
      <c r="U23" s="30" t="s">
        <v>157</v>
      </c>
      <c r="V23" s="26">
        <v>1</v>
      </c>
      <c r="W23" s="26">
        <v>1</v>
      </c>
      <c r="X23" s="26">
        <v>1</v>
      </c>
      <c r="Y23" s="30">
        <v>2</v>
      </c>
      <c r="Z23" s="26">
        <f t="shared" si="3"/>
        <v>5</v>
      </c>
      <c r="AA23" s="26">
        <v>2</v>
      </c>
      <c r="AB23" s="26">
        <f t="shared" si="4"/>
        <v>10</v>
      </c>
      <c r="AC23" s="29" t="str">
        <f t="shared" si="5"/>
        <v>MODERADO</v>
      </c>
    </row>
    <row r="24" spans="1:29" ht="168" customHeight="1" x14ac:dyDescent="0.35">
      <c r="A24" s="119"/>
      <c r="B24" s="26">
        <v>610</v>
      </c>
      <c r="C24" s="27" t="str">
        <f>IFERROR(VLOOKUP(B24,[4]PELIGROS!$B$7:$D$130,2,FALSE),"")</f>
        <v>Vapor de agua</v>
      </c>
      <c r="D24" s="27" t="str">
        <f>IFERROR(VLOOKUP(B24,[4]PELIGROS!$B$7:$D$130,3,FALSE),"")</f>
        <v>Inhalación de vapor de agua, quemaduras de primer, segundo y tercer grado.</v>
      </c>
      <c r="E24" s="26" t="s">
        <v>69</v>
      </c>
      <c r="F24" s="28" t="s">
        <v>97</v>
      </c>
      <c r="G24" s="26" t="s">
        <v>70</v>
      </c>
      <c r="H24" s="26">
        <v>1</v>
      </c>
      <c r="I24" s="26">
        <v>2</v>
      </c>
      <c r="J24" s="26">
        <v>2</v>
      </c>
      <c r="K24" s="26">
        <v>3</v>
      </c>
      <c r="L24" s="26">
        <f t="shared" si="0"/>
        <v>8</v>
      </c>
      <c r="M24" s="26">
        <v>2</v>
      </c>
      <c r="N24" s="26">
        <f t="shared" si="1"/>
        <v>16</v>
      </c>
      <c r="O24" s="29" t="str">
        <f t="shared" si="2"/>
        <v>MODERADO</v>
      </c>
      <c r="P24" s="37" t="s">
        <v>65</v>
      </c>
      <c r="Q24" s="26" t="s">
        <v>22</v>
      </c>
      <c r="R24" s="27" t="s">
        <v>22</v>
      </c>
      <c r="S24" s="30" t="s">
        <v>22</v>
      </c>
      <c r="T24" s="27" t="s">
        <v>164</v>
      </c>
      <c r="U24" s="26" t="s">
        <v>132</v>
      </c>
      <c r="V24" s="26">
        <v>1</v>
      </c>
      <c r="W24" s="26">
        <v>1</v>
      </c>
      <c r="X24" s="26">
        <v>1</v>
      </c>
      <c r="Y24" s="30">
        <v>3</v>
      </c>
      <c r="Z24" s="26">
        <f t="shared" si="3"/>
        <v>6</v>
      </c>
      <c r="AA24" s="26">
        <v>1</v>
      </c>
      <c r="AB24" s="26">
        <f t="shared" si="4"/>
        <v>6</v>
      </c>
      <c r="AC24" s="29" t="str">
        <f t="shared" si="5"/>
        <v>TOLERABLE</v>
      </c>
    </row>
    <row r="25" spans="1:29" ht="252" customHeight="1" x14ac:dyDescent="0.35">
      <c r="A25" s="119"/>
      <c r="B25" s="26">
        <v>800</v>
      </c>
      <c r="C25" s="27" t="str">
        <f>IFERROR(VLOOKUP(B25,[4]PELIGROS!$B$7:$D$130,2,FALSE),"")</f>
        <v>Ruido debido a máquinas o equipos</v>
      </c>
      <c r="D25" s="27" t="str">
        <f>IFERROR(VLOOKUP(B25,[4]PELIGROS!$B$7:$D$130,3,FALSE),"")</f>
        <v>Exposición continua al ruido, hipoacusia, tensión muscular, estrés, falta de concentración.</v>
      </c>
      <c r="E25" s="26" t="s">
        <v>69</v>
      </c>
      <c r="F25" s="28" t="s">
        <v>97</v>
      </c>
      <c r="G25" s="26" t="s">
        <v>98</v>
      </c>
      <c r="H25" s="26">
        <v>1</v>
      </c>
      <c r="I25" s="26">
        <v>2</v>
      </c>
      <c r="J25" s="26">
        <v>2</v>
      </c>
      <c r="K25" s="26">
        <v>3</v>
      </c>
      <c r="L25" s="26">
        <f t="shared" si="0"/>
        <v>8</v>
      </c>
      <c r="M25" s="26">
        <v>3</v>
      </c>
      <c r="N25" s="26">
        <f t="shared" si="1"/>
        <v>24</v>
      </c>
      <c r="O25" s="29" t="str">
        <f t="shared" si="2"/>
        <v>IMPORTANTE</v>
      </c>
      <c r="P25" s="30" t="s">
        <v>159</v>
      </c>
      <c r="Q25" s="26" t="s">
        <v>22</v>
      </c>
      <c r="R25" s="27" t="s">
        <v>22</v>
      </c>
      <c r="S25" s="30" t="s">
        <v>22</v>
      </c>
      <c r="T25" s="32" t="s">
        <v>165</v>
      </c>
      <c r="U25" s="26" t="s">
        <v>129</v>
      </c>
      <c r="V25" s="26">
        <v>1</v>
      </c>
      <c r="W25" s="26">
        <v>1</v>
      </c>
      <c r="X25" s="26">
        <v>1</v>
      </c>
      <c r="Y25" s="30">
        <v>3</v>
      </c>
      <c r="Z25" s="26">
        <f t="shared" si="3"/>
        <v>6</v>
      </c>
      <c r="AA25" s="26">
        <v>1</v>
      </c>
      <c r="AB25" s="26">
        <f t="shared" si="4"/>
        <v>6</v>
      </c>
      <c r="AC25" s="29" t="str">
        <f t="shared" si="5"/>
        <v>TOLERABLE</v>
      </c>
    </row>
    <row r="26" spans="1:29" ht="252" customHeight="1" x14ac:dyDescent="0.35">
      <c r="A26" s="119"/>
      <c r="B26" s="26">
        <v>802</v>
      </c>
      <c r="C26" s="27" t="str">
        <f>IFERROR(VLOOKUP(B26,[4]PELIGROS!$B$7:$D$130,2,FALSE),"")</f>
        <v>Vibración debido a máquinas o equipos</v>
      </c>
      <c r="D26" s="27" t="str">
        <f>IFERROR(VLOOKUP(B26,[4]PELIGROS!$B$7:$D$130,3,FALSE),"")</f>
        <v>Exposición a vibraciones, transtornos neurovasculares, lesiones a la columna y raquídeas.</v>
      </c>
      <c r="E26" s="26" t="s">
        <v>69</v>
      </c>
      <c r="F26" s="28" t="s">
        <v>97</v>
      </c>
      <c r="G26" s="26" t="s">
        <v>98</v>
      </c>
      <c r="H26" s="26">
        <v>1</v>
      </c>
      <c r="I26" s="26">
        <v>2</v>
      </c>
      <c r="J26" s="26">
        <v>2</v>
      </c>
      <c r="K26" s="26">
        <v>2</v>
      </c>
      <c r="L26" s="26">
        <f t="shared" si="0"/>
        <v>7</v>
      </c>
      <c r="M26" s="26">
        <v>3</v>
      </c>
      <c r="N26" s="26">
        <f t="shared" si="1"/>
        <v>21</v>
      </c>
      <c r="O26" s="29" t="str">
        <f t="shared" si="2"/>
        <v>IMPORTANTE</v>
      </c>
      <c r="P26" s="37" t="s">
        <v>67</v>
      </c>
      <c r="Q26" s="26" t="s">
        <v>22</v>
      </c>
      <c r="R26" s="27" t="s">
        <v>22</v>
      </c>
      <c r="S26" s="30" t="s">
        <v>22</v>
      </c>
      <c r="T26" s="30" t="s">
        <v>180</v>
      </c>
      <c r="U26" s="26" t="s">
        <v>22</v>
      </c>
      <c r="V26" s="26">
        <v>1</v>
      </c>
      <c r="W26" s="26">
        <v>1</v>
      </c>
      <c r="X26" s="26">
        <v>1</v>
      </c>
      <c r="Y26" s="30">
        <v>2</v>
      </c>
      <c r="Z26" s="26">
        <f t="shared" si="3"/>
        <v>5</v>
      </c>
      <c r="AA26" s="26">
        <v>2</v>
      </c>
      <c r="AB26" s="26">
        <f t="shared" si="4"/>
        <v>10</v>
      </c>
      <c r="AC26" s="29" t="str">
        <f t="shared" si="5"/>
        <v>MODERADO</v>
      </c>
    </row>
    <row r="27" spans="1:29" ht="252" customHeight="1" x14ac:dyDescent="0.35">
      <c r="A27" s="119"/>
      <c r="B27" s="26">
        <v>1110</v>
      </c>
      <c r="C27" s="27" t="str">
        <f>IFERROR(VLOOKUP(B27,[4]PELIGROS!$B$7:$D$130,2,FALSE),"")</f>
        <v>Horario de trabajo nocturno</v>
      </c>
      <c r="D27" s="27" t="str">
        <f>IFERROR(VLOOKUP(B27,[4]PELIGROS!$B$7:$D$130,3,FALSE),"")</f>
        <v>Sueño, perdida de la concentración, desvelos, fatiga</v>
      </c>
      <c r="E27" s="26" t="s">
        <v>101</v>
      </c>
      <c r="F27" s="28" t="s">
        <v>175</v>
      </c>
      <c r="G27" s="26" t="s">
        <v>98</v>
      </c>
      <c r="H27" s="26">
        <v>1</v>
      </c>
      <c r="I27" s="26">
        <v>2</v>
      </c>
      <c r="J27" s="26">
        <v>2</v>
      </c>
      <c r="K27" s="26">
        <v>3</v>
      </c>
      <c r="L27" s="26">
        <f t="shared" ref="L27" si="12">H27+I27+J27+K27</f>
        <v>8</v>
      </c>
      <c r="M27" s="26">
        <v>3</v>
      </c>
      <c r="N27" s="26">
        <f t="shared" ref="N27" si="13">L27*M27</f>
        <v>24</v>
      </c>
      <c r="O27" s="29" t="str">
        <f t="shared" ref="O27" si="14">IF(N27&gt;=25,"INTOLERABLE",IF(N27&gt;=17,"IMPORTANTE",IF(N27&gt;=9,"MODERADO",IF(N27&gt;=5,"TOLERABLE","TRIVIAL"))))</f>
        <v>IMPORTANTE</v>
      </c>
      <c r="P27" s="30" t="s">
        <v>176</v>
      </c>
      <c r="Q27" s="26" t="s">
        <v>22</v>
      </c>
      <c r="R27" s="27" t="s">
        <v>22</v>
      </c>
      <c r="S27" s="30" t="s">
        <v>177</v>
      </c>
      <c r="T27" s="32" t="s">
        <v>178</v>
      </c>
      <c r="U27" s="26" t="s">
        <v>179</v>
      </c>
      <c r="V27" s="26">
        <v>1</v>
      </c>
      <c r="W27" s="26">
        <v>1</v>
      </c>
      <c r="X27" s="26">
        <v>1</v>
      </c>
      <c r="Y27" s="30">
        <v>3</v>
      </c>
      <c r="Z27" s="26">
        <f t="shared" ref="Z27" si="15">V27+W27+X27+Y27</f>
        <v>6</v>
      </c>
      <c r="AA27" s="26">
        <v>2</v>
      </c>
      <c r="AB27" s="26">
        <f t="shared" ref="AB27" si="16">Z27*AA27</f>
        <v>12</v>
      </c>
      <c r="AC27" s="29" t="str">
        <f t="shared" ref="AC27" si="17">IF(AB27&gt;=25,"INTOLERABLE",IF(AB27&gt;=17,"IMPORTANTE",IF(AB27&gt;=9,"MODERADO",IF(AB27&gt;=5,"TOLERABLE","TRIVIAL"))))</f>
        <v>MODERADO</v>
      </c>
    </row>
    <row r="28" spans="1:29" ht="409.5" customHeight="1" x14ac:dyDescent="0.35">
      <c r="A28" s="119"/>
      <c r="B28" s="26">
        <v>908</v>
      </c>
      <c r="C28" s="27" t="str">
        <f>IFERROR(VLOOKUP(B28,[4]PELIGROS!$B$7:$D$130,2,FALSE),"")</f>
        <v>Virus SARS-CoV-2 (Virus que produce la enfermedad COVID-19)</v>
      </c>
      <c r="D28" s="27" t="str">
        <f>IFERROR(VLOOKUP(B28,[4]PELIGROS!$B$7:$D$130,3,FALSE),"")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8" s="26" t="s">
        <v>69</v>
      </c>
      <c r="F28" s="28" t="s">
        <v>100</v>
      </c>
      <c r="G28" s="26" t="s">
        <v>98</v>
      </c>
      <c r="H28" s="27">
        <v>1</v>
      </c>
      <c r="I28" s="27">
        <v>1</v>
      </c>
      <c r="J28" s="27">
        <v>1</v>
      </c>
      <c r="K28" s="26">
        <v>3</v>
      </c>
      <c r="L28" s="26">
        <f t="shared" si="0"/>
        <v>6</v>
      </c>
      <c r="M28" s="27">
        <v>3</v>
      </c>
      <c r="N28" s="26">
        <f t="shared" si="1"/>
        <v>18</v>
      </c>
      <c r="O28" s="29" t="str">
        <f t="shared" si="2"/>
        <v>IMPORTANTE</v>
      </c>
      <c r="P28" s="37" t="s">
        <v>185</v>
      </c>
      <c r="Q28" s="26" t="s">
        <v>22</v>
      </c>
      <c r="R28" s="27" t="s">
        <v>22</v>
      </c>
      <c r="S28" s="30" t="s">
        <v>22</v>
      </c>
      <c r="T28" s="32" t="s">
        <v>150</v>
      </c>
      <c r="U28" s="26" t="s">
        <v>22</v>
      </c>
      <c r="V28" s="27">
        <v>1</v>
      </c>
      <c r="W28" s="27">
        <v>1</v>
      </c>
      <c r="X28" s="27">
        <v>1</v>
      </c>
      <c r="Y28" s="30">
        <v>3</v>
      </c>
      <c r="Z28" s="26">
        <f t="shared" si="3"/>
        <v>6</v>
      </c>
      <c r="AA28" s="27">
        <v>2</v>
      </c>
      <c r="AB28" s="26">
        <f t="shared" si="4"/>
        <v>12</v>
      </c>
      <c r="AC28" s="29" t="str">
        <f t="shared" si="5"/>
        <v>MODERADO</v>
      </c>
    </row>
    <row r="29" spans="1:29" ht="168" customHeight="1" x14ac:dyDescent="0.35">
      <c r="A29" s="119" t="s">
        <v>148</v>
      </c>
      <c r="B29" s="26">
        <v>101</v>
      </c>
      <c r="C29" s="27" t="str">
        <f>IFERROR(VLOOKUP(B29,[4]PELIGROS!$B$7:$D$130,2,FALSE),"")</f>
        <v>Objetos en el Suelo</v>
      </c>
      <c r="D29" s="27" t="str">
        <f>IFERROR(VLOOKUP(B29,[4]PELIGROS!$B$7:$D$130,3,FALSE),"")</f>
        <v>Caída al mismo nivel, tropesones, golpes, rasmilladuras, daño a la salud</v>
      </c>
      <c r="E29" s="26" t="s">
        <v>69</v>
      </c>
      <c r="F29" s="28" t="s">
        <v>95</v>
      </c>
      <c r="G29" s="26" t="s">
        <v>70</v>
      </c>
      <c r="H29" s="26">
        <v>1</v>
      </c>
      <c r="I29" s="26">
        <v>1</v>
      </c>
      <c r="J29" s="26">
        <v>2</v>
      </c>
      <c r="K29" s="26">
        <v>3</v>
      </c>
      <c r="L29" s="26">
        <f t="shared" si="0"/>
        <v>7</v>
      </c>
      <c r="M29" s="26">
        <v>2</v>
      </c>
      <c r="N29" s="26">
        <f t="shared" si="1"/>
        <v>14</v>
      </c>
      <c r="O29" s="29" t="str">
        <f t="shared" si="2"/>
        <v>MODERADO</v>
      </c>
      <c r="P29" s="37" t="s">
        <v>65</v>
      </c>
      <c r="Q29" s="26" t="s">
        <v>22</v>
      </c>
      <c r="R29" s="27" t="s">
        <v>22</v>
      </c>
      <c r="S29" s="30" t="s">
        <v>22</v>
      </c>
      <c r="T29" s="26" t="s">
        <v>171</v>
      </c>
      <c r="U29" s="26" t="s">
        <v>128</v>
      </c>
      <c r="V29" s="30">
        <v>1</v>
      </c>
      <c r="W29" s="30">
        <v>1</v>
      </c>
      <c r="X29" s="30">
        <v>1</v>
      </c>
      <c r="Y29" s="30">
        <v>3</v>
      </c>
      <c r="Z29" s="26">
        <f t="shared" si="3"/>
        <v>6</v>
      </c>
      <c r="AA29" s="26">
        <v>1</v>
      </c>
      <c r="AB29" s="26">
        <f t="shared" si="4"/>
        <v>6</v>
      </c>
      <c r="AC29" s="29" t="str">
        <f t="shared" si="5"/>
        <v>TOLERABLE</v>
      </c>
    </row>
    <row r="30" spans="1:29" ht="168" customHeight="1" x14ac:dyDescent="0.35">
      <c r="A30" s="119"/>
      <c r="B30" s="26">
        <v>300</v>
      </c>
      <c r="C30" s="27" t="str">
        <f>IFERROR(VLOOKUP(B30,[4]PELIGROS!$B$7:$D$130,2,FALSE),"")</f>
        <v>Maquinas/Objetos en movimiento</v>
      </c>
      <c r="D30" s="27" t="str">
        <f>IFERROR(VLOOKUP(B30,[4]PELIGROS!$B$7:$D$130,3,FALSE),"")</f>
        <v>Atrapamiento, muerte.</v>
      </c>
      <c r="E30" s="26" t="s">
        <v>69</v>
      </c>
      <c r="F30" s="28" t="s">
        <v>96</v>
      </c>
      <c r="G30" s="26" t="s">
        <v>70</v>
      </c>
      <c r="H30" s="26">
        <v>1</v>
      </c>
      <c r="I30" s="26">
        <v>2</v>
      </c>
      <c r="J30" s="26">
        <v>2</v>
      </c>
      <c r="K30" s="26">
        <v>3</v>
      </c>
      <c r="L30" s="26">
        <f t="shared" si="0"/>
        <v>8</v>
      </c>
      <c r="M30" s="26">
        <v>3</v>
      </c>
      <c r="N30" s="26">
        <f t="shared" si="1"/>
        <v>24</v>
      </c>
      <c r="O30" s="29" t="str">
        <f t="shared" si="2"/>
        <v>IMPORTANTE</v>
      </c>
      <c r="P30" s="37" t="s">
        <v>65</v>
      </c>
      <c r="Q30" s="26" t="s">
        <v>22</v>
      </c>
      <c r="R30" s="27" t="s">
        <v>22</v>
      </c>
      <c r="S30" s="26" t="s">
        <v>151</v>
      </c>
      <c r="T30" s="26" t="s">
        <v>161</v>
      </c>
      <c r="U30" s="26" t="s">
        <v>127</v>
      </c>
      <c r="V30" s="30">
        <v>1</v>
      </c>
      <c r="W30" s="30">
        <v>1</v>
      </c>
      <c r="X30" s="30">
        <v>1</v>
      </c>
      <c r="Y30" s="30">
        <v>3</v>
      </c>
      <c r="Z30" s="26">
        <f t="shared" si="3"/>
        <v>6</v>
      </c>
      <c r="AA30" s="26">
        <v>2</v>
      </c>
      <c r="AB30" s="26">
        <f t="shared" si="4"/>
        <v>12</v>
      </c>
      <c r="AC30" s="29" t="str">
        <f t="shared" si="5"/>
        <v>MODERADO</v>
      </c>
    </row>
    <row r="31" spans="1:29" ht="168" customHeight="1" x14ac:dyDescent="0.35">
      <c r="A31" s="119"/>
      <c r="B31" s="26">
        <v>301</v>
      </c>
      <c r="C31" s="27" t="str">
        <f>IFERROR(VLOOKUP(B31,[4]PELIGROS!$B$7:$D$130,2,FALSE),"")</f>
        <v xml:space="preserve">Manipulación de herramientas y objetos varios </v>
      </c>
      <c r="D31" s="27" t="s">
        <v>123</v>
      </c>
      <c r="E31" s="26" t="s">
        <v>69</v>
      </c>
      <c r="F31" s="28" t="s">
        <v>96</v>
      </c>
      <c r="G31" s="26" t="s">
        <v>70</v>
      </c>
      <c r="H31" s="26">
        <v>1</v>
      </c>
      <c r="I31" s="26">
        <v>1</v>
      </c>
      <c r="J31" s="26">
        <v>2</v>
      </c>
      <c r="K31" s="26">
        <v>3</v>
      </c>
      <c r="L31" s="26">
        <f t="shared" si="0"/>
        <v>7</v>
      </c>
      <c r="M31" s="26">
        <v>1</v>
      </c>
      <c r="N31" s="26">
        <f t="shared" si="1"/>
        <v>7</v>
      </c>
      <c r="O31" s="29" t="str">
        <f t="shared" si="2"/>
        <v>TOLERABLE</v>
      </c>
      <c r="P31" s="37" t="s">
        <v>65</v>
      </c>
      <c r="Q31" s="26" t="s">
        <v>22</v>
      </c>
      <c r="R31" s="27" t="s">
        <v>22</v>
      </c>
      <c r="S31" s="30" t="s">
        <v>22</v>
      </c>
      <c r="T31" s="26" t="s">
        <v>169</v>
      </c>
      <c r="U31" s="26" t="s">
        <v>124</v>
      </c>
      <c r="V31" s="30">
        <v>1</v>
      </c>
      <c r="W31" s="30">
        <v>1</v>
      </c>
      <c r="X31" s="30">
        <v>1</v>
      </c>
      <c r="Y31" s="30">
        <v>3</v>
      </c>
      <c r="Z31" s="26">
        <f t="shared" si="3"/>
        <v>6</v>
      </c>
      <c r="AA31" s="26">
        <v>1</v>
      </c>
      <c r="AB31" s="26">
        <f t="shared" si="4"/>
        <v>6</v>
      </c>
      <c r="AC31" s="29" t="str">
        <f t="shared" si="5"/>
        <v>TOLERABLE</v>
      </c>
    </row>
    <row r="32" spans="1:29" ht="168" customHeight="1" x14ac:dyDescent="0.35">
      <c r="A32" s="119"/>
      <c r="B32" s="26">
        <v>600</v>
      </c>
      <c r="C32" s="27" t="s">
        <v>156</v>
      </c>
      <c r="D32" s="27" t="s">
        <v>115</v>
      </c>
      <c r="E32" s="26" t="s">
        <v>69</v>
      </c>
      <c r="F32" s="28" t="s">
        <v>97</v>
      </c>
      <c r="G32" s="26" t="s">
        <v>70</v>
      </c>
      <c r="H32" s="26">
        <v>1</v>
      </c>
      <c r="I32" s="26">
        <v>2</v>
      </c>
      <c r="J32" s="26">
        <v>2</v>
      </c>
      <c r="K32" s="26">
        <v>3</v>
      </c>
      <c r="L32" s="26">
        <f t="shared" si="0"/>
        <v>8</v>
      </c>
      <c r="M32" s="26">
        <v>3</v>
      </c>
      <c r="N32" s="26">
        <f t="shared" si="1"/>
        <v>24</v>
      </c>
      <c r="O32" s="29" t="str">
        <f t="shared" si="2"/>
        <v>IMPORTANTE</v>
      </c>
      <c r="P32" s="37" t="s">
        <v>65</v>
      </c>
      <c r="Q32" s="26" t="s">
        <v>22</v>
      </c>
      <c r="R32" s="27" t="s">
        <v>22</v>
      </c>
      <c r="S32" s="30" t="s">
        <v>158</v>
      </c>
      <c r="T32" s="26" t="s">
        <v>163</v>
      </c>
      <c r="U32" s="30" t="s">
        <v>157</v>
      </c>
      <c r="V32" s="26">
        <v>1</v>
      </c>
      <c r="W32" s="26">
        <v>1</v>
      </c>
      <c r="X32" s="26">
        <v>1</v>
      </c>
      <c r="Y32" s="30">
        <v>3</v>
      </c>
      <c r="Z32" s="26">
        <f t="shared" si="3"/>
        <v>6</v>
      </c>
      <c r="AA32" s="26">
        <v>2</v>
      </c>
      <c r="AB32" s="26">
        <f t="shared" si="4"/>
        <v>12</v>
      </c>
      <c r="AC32" s="29" t="str">
        <f t="shared" si="5"/>
        <v>MODERADO</v>
      </c>
    </row>
    <row r="33" spans="1:29" ht="252" customHeight="1" x14ac:dyDescent="0.35">
      <c r="A33" s="119"/>
      <c r="B33" s="26">
        <v>800</v>
      </c>
      <c r="C33" s="27" t="str">
        <f>IFERROR(VLOOKUP(B33,[4]PELIGROS!$B$7:$D$130,2,FALSE),"")</f>
        <v>Ruido debido a máquinas o equipos</v>
      </c>
      <c r="D33" s="27" t="str">
        <f>IFERROR(VLOOKUP(B33,[4]PELIGROS!$B$7:$D$130,3,FALSE),"")</f>
        <v>Exposición continua al ruido, hipoacusia, tensión muscular, estrés, falta de concentración.</v>
      </c>
      <c r="E33" s="26" t="s">
        <v>69</v>
      </c>
      <c r="F33" s="28" t="s">
        <v>97</v>
      </c>
      <c r="G33" s="26" t="s">
        <v>98</v>
      </c>
      <c r="H33" s="26">
        <v>1</v>
      </c>
      <c r="I33" s="26">
        <v>2</v>
      </c>
      <c r="J33" s="26">
        <v>2</v>
      </c>
      <c r="K33" s="26">
        <v>3</v>
      </c>
      <c r="L33" s="26">
        <f t="shared" si="0"/>
        <v>8</v>
      </c>
      <c r="M33" s="26">
        <v>3</v>
      </c>
      <c r="N33" s="26">
        <f t="shared" si="1"/>
        <v>24</v>
      </c>
      <c r="O33" s="29" t="str">
        <f t="shared" si="2"/>
        <v>IMPORTANTE</v>
      </c>
      <c r="P33" s="30" t="s">
        <v>159</v>
      </c>
      <c r="Q33" s="26" t="s">
        <v>22</v>
      </c>
      <c r="R33" s="27" t="s">
        <v>22</v>
      </c>
      <c r="S33" s="30" t="s">
        <v>22</v>
      </c>
      <c r="T33" s="32" t="s">
        <v>165</v>
      </c>
      <c r="U33" s="26" t="s">
        <v>129</v>
      </c>
      <c r="V33" s="26">
        <v>1</v>
      </c>
      <c r="W33" s="26">
        <v>1</v>
      </c>
      <c r="X33" s="26">
        <v>1</v>
      </c>
      <c r="Y33" s="30">
        <v>3</v>
      </c>
      <c r="Z33" s="26">
        <f t="shared" si="3"/>
        <v>6</v>
      </c>
      <c r="AA33" s="26">
        <v>1</v>
      </c>
      <c r="AB33" s="26">
        <f t="shared" si="4"/>
        <v>6</v>
      </c>
      <c r="AC33" s="29" t="str">
        <f t="shared" si="5"/>
        <v>TOLERABLE</v>
      </c>
    </row>
    <row r="34" spans="1:29" ht="252" customHeight="1" x14ac:dyDescent="0.35">
      <c r="A34" s="119"/>
      <c r="B34" s="26">
        <v>802</v>
      </c>
      <c r="C34" s="27" t="str">
        <f>IFERROR(VLOOKUP(B34,[4]PELIGROS!$B$7:$D$130,2,FALSE),"")</f>
        <v>Vibración debido a máquinas o equipos</v>
      </c>
      <c r="D34" s="27" t="str">
        <f>IFERROR(VLOOKUP(B34,[4]PELIGROS!$B$7:$D$130,3,FALSE),"")</f>
        <v>Exposición a vibraciones, transtornos neurovasculares, lesiones a la columna y raquídeas.</v>
      </c>
      <c r="E34" s="26" t="s">
        <v>69</v>
      </c>
      <c r="F34" s="28" t="s">
        <v>97</v>
      </c>
      <c r="G34" s="26" t="s">
        <v>98</v>
      </c>
      <c r="H34" s="26">
        <v>1</v>
      </c>
      <c r="I34" s="26">
        <v>2</v>
      </c>
      <c r="J34" s="26">
        <v>2</v>
      </c>
      <c r="K34" s="26">
        <v>3</v>
      </c>
      <c r="L34" s="26">
        <f t="shared" si="0"/>
        <v>8</v>
      </c>
      <c r="M34" s="26">
        <v>3</v>
      </c>
      <c r="N34" s="26">
        <f t="shared" si="1"/>
        <v>24</v>
      </c>
      <c r="O34" s="29" t="str">
        <f t="shared" si="2"/>
        <v>IMPORTANTE</v>
      </c>
      <c r="P34" s="37" t="s">
        <v>67</v>
      </c>
      <c r="Q34" s="26" t="s">
        <v>22</v>
      </c>
      <c r="R34" s="27" t="s">
        <v>22</v>
      </c>
      <c r="S34" s="30" t="s">
        <v>22</v>
      </c>
      <c r="T34" s="30" t="s">
        <v>180</v>
      </c>
      <c r="U34" s="26" t="s">
        <v>22</v>
      </c>
      <c r="V34" s="26">
        <v>1</v>
      </c>
      <c r="W34" s="26">
        <v>1</v>
      </c>
      <c r="X34" s="26">
        <v>1</v>
      </c>
      <c r="Y34" s="30">
        <v>3</v>
      </c>
      <c r="Z34" s="26">
        <f t="shared" si="3"/>
        <v>6</v>
      </c>
      <c r="AA34" s="26">
        <v>2</v>
      </c>
      <c r="AB34" s="26">
        <f t="shared" si="4"/>
        <v>12</v>
      </c>
      <c r="AC34" s="29" t="str">
        <f t="shared" si="5"/>
        <v>MODERADO</v>
      </c>
    </row>
    <row r="35" spans="1:29" ht="252" customHeight="1" x14ac:dyDescent="0.35">
      <c r="A35" s="119"/>
      <c r="B35" s="26">
        <v>1110</v>
      </c>
      <c r="C35" s="27" t="str">
        <f>IFERROR(VLOOKUP(B35,[4]PELIGROS!$B$7:$D$130,2,FALSE),"")</f>
        <v>Horario de trabajo nocturno</v>
      </c>
      <c r="D35" s="27" t="str">
        <f>IFERROR(VLOOKUP(B35,[4]PELIGROS!$B$7:$D$130,3,FALSE),"")</f>
        <v>Sueño, perdida de la concentración, desvelos, fatiga</v>
      </c>
      <c r="E35" s="26" t="s">
        <v>101</v>
      </c>
      <c r="F35" s="28" t="s">
        <v>175</v>
      </c>
      <c r="G35" s="26" t="s">
        <v>98</v>
      </c>
      <c r="H35" s="26">
        <v>1</v>
      </c>
      <c r="I35" s="26">
        <v>2</v>
      </c>
      <c r="J35" s="26">
        <v>2</v>
      </c>
      <c r="K35" s="26">
        <v>3</v>
      </c>
      <c r="L35" s="26">
        <f t="shared" ref="L35" si="18">H35+I35+J35+K35</f>
        <v>8</v>
      </c>
      <c r="M35" s="26">
        <v>3</v>
      </c>
      <c r="N35" s="26">
        <f t="shared" ref="N35" si="19">L35*M35</f>
        <v>24</v>
      </c>
      <c r="O35" s="29" t="str">
        <f t="shared" ref="O35" si="20">IF(N35&gt;=25,"INTOLERABLE",IF(N35&gt;=17,"IMPORTANTE",IF(N35&gt;=9,"MODERADO",IF(N35&gt;=5,"TOLERABLE","TRIVIAL"))))</f>
        <v>IMPORTANTE</v>
      </c>
      <c r="P35" s="30" t="s">
        <v>176</v>
      </c>
      <c r="Q35" s="26" t="s">
        <v>22</v>
      </c>
      <c r="R35" s="27" t="s">
        <v>22</v>
      </c>
      <c r="S35" s="30" t="s">
        <v>177</v>
      </c>
      <c r="T35" s="32" t="s">
        <v>178</v>
      </c>
      <c r="U35" s="26" t="s">
        <v>179</v>
      </c>
      <c r="V35" s="26">
        <v>1</v>
      </c>
      <c r="W35" s="26">
        <v>1</v>
      </c>
      <c r="X35" s="26">
        <v>1</v>
      </c>
      <c r="Y35" s="30">
        <v>3</v>
      </c>
      <c r="Z35" s="26">
        <f t="shared" ref="Z35" si="21">V35+W35+X35+Y35</f>
        <v>6</v>
      </c>
      <c r="AA35" s="26">
        <v>2</v>
      </c>
      <c r="AB35" s="26">
        <f t="shared" ref="AB35" si="22">Z35*AA35</f>
        <v>12</v>
      </c>
      <c r="AC35" s="29" t="str">
        <f t="shared" ref="AC35" si="23">IF(AB35&gt;=25,"INTOLERABLE",IF(AB35&gt;=17,"IMPORTANTE",IF(AB35&gt;=9,"MODERADO",IF(AB35&gt;=5,"TOLERABLE","TRIVIAL"))))</f>
        <v>MODERADO</v>
      </c>
    </row>
    <row r="36" spans="1:29" ht="409.5" customHeight="1" x14ac:dyDescent="0.35">
      <c r="A36" s="119"/>
      <c r="B36" s="26">
        <v>908</v>
      </c>
      <c r="C36" s="27" t="str">
        <f>IFERROR(VLOOKUP(B36,[4]PELIGROS!$B$7:$D$130,2,FALSE),"")</f>
        <v>Virus SARS-CoV-2 (Virus que produce la enfermedad COVID-19)</v>
      </c>
      <c r="D36" s="27" t="str">
        <f>IFERROR(VLOOKUP(B36,[4]PELIGROS!$B$7:$D$130,3,FALSE),"")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36" s="26" t="s">
        <v>69</v>
      </c>
      <c r="F36" s="28" t="s">
        <v>100</v>
      </c>
      <c r="G36" s="26" t="s">
        <v>98</v>
      </c>
      <c r="H36" s="27">
        <v>1</v>
      </c>
      <c r="I36" s="27">
        <v>1</v>
      </c>
      <c r="J36" s="27">
        <v>1</v>
      </c>
      <c r="K36" s="26">
        <v>3</v>
      </c>
      <c r="L36" s="26">
        <f t="shared" si="0"/>
        <v>6</v>
      </c>
      <c r="M36" s="27">
        <v>3</v>
      </c>
      <c r="N36" s="26">
        <f t="shared" si="1"/>
        <v>18</v>
      </c>
      <c r="O36" s="29" t="str">
        <f t="shared" si="2"/>
        <v>IMPORTANTE</v>
      </c>
      <c r="P36" s="37" t="s">
        <v>185</v>
      </c>
      <c r="Q36" s="26" t="s">
        <v>22</v>
      </c>
      <c r="R36" s="27" t="s">
        <v>22</v>
      </c>
      <c r="S36" s="30" t="s">
        <v>22</v>
      </c>
      <c r="T36" s="32" t="s">
        <v>150</v>
      </c>
      <c r="U36" s="26" t="s">
        <v>22</v>
      </c>
      <c r="V36" s="27">
        <v>1</v>
      </c>
      <c r="W36" s="27">
        <v>1</v>
      </c>
      <c r="X36" s="27">
        <v>1</v>
      </c>
      <c r="Y36" s="30">
        <v>3</v>
      </c>
      <c r="Z36" s="26">
        <f t="shared" si="3"/>
        <v>6</v>
      </c>
      <c r="AA36" s="27">
        <v>2</v>
      </c>
      <c r="AB36" s="26">
        <f t="shared" si="4"/>
        <v>12</v>
      </c>
      <c r="AC36" s="29" t="str">
        <f t="shared" si="5"/>
        <v>MODERADO</v>
      </c>
    </row>
    <row r="37" spans="1:29" ht="158" customHeight="1" x14ac:dyDescent="0.35">
      <c r="A37" s="114" t="s">
        <v>149</v>
      </c>
      <c r="B37" s="26">
        <v>101</v>
      </c>
      <c r="C37" s="27" t="str">
        <f>IFERROR(VLOOKUP(B37,[4]PELIGROS!$B$7:$D$130,2,FALSE),"")</f>
        <v>Objetos en el Suelo</v>
      </c>
      <c r="D37" s="27" t="str">
        <f>IFERROR(VLOOKUP(B37,[4]PELIGROS!$B$7:$D$130,3,FALSE),"")</f>
        <v>Caída al mismo nivel, tropesones, golpes, rasmilladuras, daño a la salud</v>
      </c>
      <c r="E37" s="33" t="s">
        <v>69</v>
      </c>
      <c r="F37" s="46" t="s">
        <v>95</v>
      </c>
      <c r="G37" s="33" t="s">
        <v>70</v>
      </c>
      <c r="H37" s="27">
        <v>1</v>
      </c>
      <c r="I37" s="27">
        <v>1</v>
      </c>
      <c r="J37" s="27">
        <v>2</v>
      </c>
      <c r="K37" s="26">
        <v>3</v>
      </c>
      <c r="L37" s="26">
        <f t="shared" ref="L37:L48" si="24">H37+I37+J37+K37</f>
        <v>7</v>
      </c>
      <c r="M37" s="27">
        <v>2</v>
      </c>
      <c r="N37" s="26">
        <f t="shared" ref="N37:N48" si="25">L37*M37</f>
        <v>14</v>
      </c>
      <c r="O37" s="29" t="str">
        <f t="shared" ref="O37:O48" si="26">IF(N37&gt;=25,"INTOLERABLE",IF(N37&gt;=17,"IMPORTANTE",IF(N37&gt;=9,"MODERADO",IF(N37&gt;=5,"TOLERABLE","TRIVIAL"))))</f>
        <v>MODERADO</v>
      </c>
      <c r="P37" s="37" t="s">
        <v>65</v>
      </c>
      <c r="Q37" s="26" t="s">
        <v>22</v>
      </c>
      <c r="R37" s="27" t="s">
        <v>22</v>
      </c>
      <c r="S37" s="30" t="s">
        <v>22</v>
      </c>
      <c r="T37" s="32" t="s">
        <v>171</v>
      </c>
      <c r="U37" s="26" t="s">
        <v>128</v>
      </c>
      <c r="V37" s="27">
        <v>1</v>
      </c>
      <c r="W37" s="27">
        <v>1</v>
      </c>
      <c r="X37" s="27">
        <v>1</v>
      </c>
      <c r="Y37" s="30">
        <v>3</v>
      </c>
      <c r="Z37" s="26">
        <f t="shared" ref="Z37:Z48" si="27">V37+W37+X37+Y37</f>
        <v>6</v>
      </c>
      <c r="AA37" s="27">
        <v>1</v>
      </c>
      <c r="AB37" s="26">
        <f t="shared" ref="AB37:AB48" si="28">Z37*AA37</f>
        <v>6</v>
      </c>
      <c r="AC37" s="29" t="str">
        <f t="shared" ref="AC37:AC48" si="29">IF(AB37&gt;=25,"INTOLERABLE",IF(AB37&gt;=17,"IMPORTANTE",IF(AB37&gt;=9,"MODERADO",IF(AB37&gt;=5,"TOLERABLE","TRIVIAL"))))</f>
        <v>TOLERABLE</v>
      </c>
    </row>
    <row r="38" spans="1:29" ht="158" customHeight="1" x14ac:dyDescent="0.35">
      <c r="A38" s="115"/>
      <c r="B38" s="26">
        <v>102</v>
      </c>
      <c r="C38" s="27" t="str">
        <f>IFERROR(VLOOKUP(B38,[4]PELIGROS!$B$7:$D$130,2,FALSE),"")</f>
        <v>Líquidos/emulsiones en el Suelo</v>
      </c>
      <c r="D38" s="27" t="s">
        <v>121</v>
      </c>
      <c r="E38" s="33" t="s">
        <v>101</v>
      </c>
      <c r="F38" s="46" t="s">
        <v>95</v>
      </c>
      <c r="G38" s="33" t="s">
        <v>70</v>
      </c>
      <c r="H38" s="27">
        <v>1</v>
      </c>
      <c r="I38" s="27">
        <v>1</v>
      </c>
      <c r="J38" s="27">
        <v>2</v>
      </c>
      <c r="K38" s="26">
        <v>3</v>
      </c>
      <c r="L38" s="26">
        <f t="shared" si="24"/>
        <v>7</v>
      </c>
      <c r="M38" s="27">
        <v>2</v>
      </c>
      <c r="N38" s="26">
        <f t="shared" si="25"/>
        <v>14</v>
      </c>
      <c r="O38" s="29" t="str">
        <f t="shared" si="26"/>
        <v>MODERADO</v>
      </c>
      <c r="P38" s="37" t="s">
        <v>65</v>
      </c>
      <c r="Q38" s="26" t="s">
        <v>22</v>
      </c>
      <c r="R38" s="27" t="s">
        <v>22</v>
      </c>
      <c r="S38" s="30" t="s">
        <v>22</v>
      </c>
      <c r="T38" s="32" t="s">
        <v>167</v>
      </c>
      <c r="U38" s="26" t="s">
        <v>120</v>
      </c>
      <c r="V38" s="27">
        <v>1</v>
      </c>
      <c r="W38" s="27">
        <v>1</v>
      </c>
      <c r="X38" s="27">
        <v>1</v>
      </c>
      <c r="Y38" s="30">
        <v>3</v>
      </c>
      <c r="Z38" s="26">
        <f t="shared" si="27"/>
        <v>6</v>
      </c>
      <c r="AA38" s="27">
        <v>1</v>
      </c>
      <c r="AB38" s="26">
        <f t="shared" si="28"/>
        <v>6</v>
      </c>
      <c r="AC38" s="29" t="str">
        <f t="shared" si="29"/>
        <v>TOLERABLE</v>
      </c>
    </row>
    <row r="39" spans="1:29" ht="158" customHeight="1" x14ac:dyDescent="0.35">
      <c r="A39" s="115"/>
      <c r="B39" s="26">
        <v>300</v>
      </c>
      <c r="C39" s="27" t="str">
        <f>IFERROR(VLOOKUP(B39,[4]PELIGROS!$B$7:$D$130,2,FALSE),"")</f>
        <v>Maquinas/Objetos en movimiento</v>
      </c>
      <c r="D39" s="27" t="str">
        <f>IFERROR(VLOOKUP(B39,[4]PELIGROS!$B$7:$D$130,3,FALSE),"")</f>
        <v>Atrapamiento, muerte.</v>
      </c>
      <c r="E39" s="33" t="s">
        <v>69</v>
      </c>
      <c r="F39" s="46" t="s">
        <v>96</v>
      </c>
      <c r="G39" s="33" t="s">
        <v>70</v>
      </c>
      <c r="H39" s="27">
        <v>1</v>
      </c>
      <c r="I39" s="27">
        <v>2</v>
      </c>
      <c r="J39" s="27">
        <v>2</v>
      </c>
      <c r="K39" s="26">
        <v>3</v>
      </c>
      <c r="L39" s="26">
        <f t="shared" si="24"/>
        <v>8</v>
      </c>
      <c r="M39" s="27">
        <v>3</v>
      </c>
      <c r="N39" s="26">
        <f t="shared" si="25"/>
        <v>24</v>
      </c>
      <c r="O39" s="29" t="str">
        <f t="shared" si="26"/>
        <v>IMPORTANTE</v>
      </c>
      <c r="P39" s="37" t="s">
        <v>65</v>
      </c>
      <c r="Q39" s="26" t="s">
        <v>22</v>
      </c>
      <c r="R39" s="27" t="s">
        <v>22</v>
      </c>
      <c r="S39" s="26" t="s">
        <v>151</v>
      </c>
      <c r="T39" s="32" t="s">
        <v>161</v>
      </c>
      <c r="U39" s="26" t="s">
        <v>127</v>
      </c>
      <c r="V39" s="27">
        <v>1</v>
      </c>
      <c r="W39" s="27">
        <v>1</v>
      </c>
      <c r="X39" s="27">
        <v>1</v>
      </c>
      <c r="Y39" s="30">
        <v>3</v>
      </c>
      <c r="Z39" s="26">
        <f t="shared" si="27"/>
        <v>6</v>
      </c>
      <c r="AA39" s="27">
        <v>2</v>
      </c>
      <c r="AB39" s="26">
        <f t="shared" si="28"/>
        <v>12</v>
      </c>
      <c r="AC39" s="29" t="str">
        <f t="shared" si="29"/>
        <v>MODERADO</v>
      </c>
    </row>
    <row r="40" spans="1:29" ht="158" customHeight="1" x14ac:dyDescent="0.35">
      <c r="A40" s="115"/>
      <c r="B40" s="26">
        <v>400</v>
      </c>
      <c r="C40" s="27" t="s">
        <v>174</v>
      </c>
      <c r="D40" s="27" t="str">
        <f>IFERROR(VLOOKUP(B40,[4]PELIGROS!$B$7:$D$130,3,FALSE),"")</f>
        <v>Exposición a atmosfera con deficiencia de oxígeno, asfixia, intoxicación, desmayo, muerte, incendio y explosión.</v>
      </c>
      <c r="E40" s="33" t="s">
        <v>69</v>
      </c>
      <c r="F40" s="46" t="s">
        <v>95</v>
      </c>
      <c r="G40" s="33" t="s">
        <v>70</v>
      </c>
      <c r="H40" s="27">
        <v>1</v>
      </c>
      <c r="I40" s="27">
        <v>1</v>
      </c>
      <c r="J40" s="27">
        <v>2</v>
      </c>
      <c r="K40" s="26">
        <v>2</v>
      </c>
      <c r="L40" s="26">
        <f t="shared" si="24"/>
        <v>6</v>
      </c>
      <c r="M40" s="27">
        <v>3</v>
      </c>
      <c r="N40" s="26">
        <f t="shared" si="25"/>
        <v>18</v>
      </c>
      <c r="O40" s="29" t="str">
        <f t="shared" si="26"/>
        <v>IMPORTANTE</v>
      </c>
      <c r="P40" s="37" t="s">
        <v>65</v>
      </c>
      <c r="Q40" s="26" t="s">
        <v>22</v>
      </c>
      <c r="R40" s="27" t="s">
        <v>22</v>
      </c>
      <c r="S40" s="26" t="s">
        <v>20</v>
      </c>
      <c r="T40" s="32" t="s">
        <v>113</v>
      </c>
      <c r="U40" s="26" t="s">
        <v>114</v>
      </c>
      <c r="V40" s="27">
        <v>1</v>
      </c>
      <c r="W40" s="27">
        <v>1</v>
      </c>
      <c r="X40" s="27">
        <v>1</v>
      </c>
      <c r="Y40" s="30">
        <v>2</v>
      </c>
      <c r="Z40" s="26">
        <f t="shared" si="27"/>
        <v>5</v>
      </c>
      <c r="AA40" s="27">
        <v>2</v>
      </c>
      <c r="AB40" s="26">
        <f t="shared" si="28"/>
        <v>10</v>
      </c>
      <c r="AC40" s="29" t="str">
        <f t="shared" si="29"/>
        <v>MODERADO</v>
      </c>
    </row>
    <row r="41" spans="1:29" ht="158" customHeight="1" x14ac:dyDescent="0.35">
      <c r="A41" s="115"/>
      <c r="B41" s="26">
        <v>301</v>
      </c>
      <c r="C41" s="27" t="str">
        <f>IFERROR(VLOOKUP(B41,[4]PELIGROS!$B$7:$D$130,2,FALSE),"")</f>
        <v xml:space="preserve">Manipulación de herramientas y objetos varios </v>
      </c>
      <c r="D41" s="27" t="s">
        <v>123</v>
      </c>
      <c r="E41" s="33" t="s">
        <v>69</v>
      </c>
      <c r="F41" s="46" t="s">
        <v>96</v>
      </c>
      <c r="G41" s="33" t="s">
        <v>70</v>
      </c>
      <c r="H41" s="27">
        <v>1</v>
      </c>
      <c r="I41" s="27">
        <v>1</v>
      </c>
      <c r="J41" s="27">
        <v>2</v>
      </c>
      <c r="K41" s="26">
        <v>3</v>
      </c>
      <c r="L41" s="26">
        <f t="shared" si="24"/>
        <v>7</v>
      </c>
      <c r="M41" s="27">
        <v>1</v>
      </c>
      <c r="N41" s="26">
        <f t="shared" si="25"/>
        <v>7</v>
      </c>
      <c r="O41" s="29" t="str">
        <f t="shared" si="26"/>
        <v>TOLERABLE</v>
      </c>
      <c r="P41" s="37" t="s">
        <v>65</v>
      </c>
      <c r="Q41" s="26" t="s">
        <v>22</v>
      </c>
      <c r="R41" s="27" t="s">
        <v>22</v>
      </c>
      <c r="S41" s="30" t="s">
        <v>22</v>
      </c>
      <c r="T41" s="32" t="s">
        <v>169</v>
      </c>
      <c r="U41" s="26" t="s">
        <v>124</v>
      </c>
      <c r="V41" s="27">
        <v>1</v>
      </c>
      <c r="W41" s="27">
        <v>1</v>
      </c>
      <c r="X41" s="27">
        <v>1</v>
      </c>
      <c r="Y41" s="30">
        <v>3</v>
      </c>
      <c r="Z41" s="26">
        <f t="shared" si="27"/>
        <v>6</v>
      </c>
      <c r="AA41" s="27">
        <v>1</v>
      </c>
      <c r="AB41" s="26">
        <f t="shared" si="28"/>
        <v>6</v>
      </c>
      <c r="AC41" s="29" t="str">
        <f t="shared" si="29"/>
        <v>TOLERABLE</v>
      </c>
    </row>
    <row r="42" spans="1:29" ht="158" customHeight="1" x14ac:dyDescent="0.35">
      <c r="A42" s="115"/>
      <c r="B42" s="26">
        <v>500</v>
      </c>
      <c r="C42" s="27" t="str">
        <f>IFERROR(VLOOKUP(B42,[4]PELIGROS!$B$7:$D$130,2,FALSE),"")</f>
        <v>Líneas eléctricas/Puntos energizados en Baja Tensión.</v>
      </c>
      <c r="D42" s="27" t="str">
        <f>IFERROR(VLOOKUP(B42,[4]PELIGROS!$B$7:$D$130,3,FALSE),"")</f>
        <v>Contacto con energía eléctrica en baja tensión, electrización, paro respiratorio, paro circulatorio, shock eléctrico, asfixia</v>
      </c>
      <c r="E42" s="33" t="s">
        <v>69</v>
      </c>
      <c r="F42" s="46" t="s">
        <v>99</v>
      </c>
      <c r="G42" s="33" t="s">
        <v>70</v>
      </c>
      <c r="H42" s="27">
        <v>1</v>
      </c>
      <c r="I42" s="27">
        <v>2</v>
      </c>
      <c r="J42" s="27">
        <v>2</v>
      </c>
      <c r="K42" s="26">
        <v>3</v>
      </c>
      <c r="L42" s="26">
        <f t="shared" si="24"/>
        <v>8</v>
      </c>
      <c r="M42" s="27">
        <v>3</v>
      </c>
      <c r="N42" s="26">
        <f t="shared" si="25"/>
        <v>24</v>
      </c>
      <c r="O42" s="29" t="str">
        <f t="shared" si="26"/>
        <v>IMPORTANTE</v>
      </c>
      <c r="P42" s="37" t="s">
        <v>65</v>
      </c>
      <c r="Q42" s="26" t="s">
        <v>22</v>
      </c>
      <c r="R42" s="27" t="s">
        <v>22</v>
      </c>
      <c r="S42" s="30" t="s">
        <v>20</v>
      </c>
      <c r="T42" s="32" t="s">
        <v>162</v>
      </c>
      <c r="U42" s="26" t="s">
        <v>119</v>
      </c>
      <c r="V42" s="27">
        <v>1</v>
      </c>
      <c r="W42" s="27">
        <v>1</v>
      </c>
      <c r="X42" s="27">
        <v>1</v>
      </c>
      <c r="Y42" s="30">
        <v>3</v>
      </c>
      <c r="Z42" s="26">
        <f t="shared" si="27"/>
        <v>6</v>
      </c>
      <c r="AA42" s="27">
        <v>2</v>
      </c>
      <c r="AB42" s="26">
        <f t="shared" si="28"/>
        <v>12</v>
      </c>
      <c r="AC42" s="29" t="str">
        <f t="shared" si="29"/>
        <v>MODERADO</v>
      </c>
    </row>
    <row r="43" spans="1:29" ht="158" customHeight="1" x14ac:dyDescent="0.35">
      <c r="A43" s="115"/>
      <c r="B43" s="26">
        <v>600</v>
      </c>
      <c r="C43" s="27" t="s">
        <v>156</v>
      </c>
      <c r="D43" s="27" t="s">
        <v>115</v>
      </c>
      <c r="E43" s="33" t="s">
        <v>69</v>
      </c>
      <c r="F43" s="46" t="s">
        <v>97</v>
      </c>
      <c r="G43" s="33" t="s">
        <v>70</v>
      </c>
      <c r="H43" s="27">
        <v>1</v>
      </c>
      <c r="I43" s="27">
        <v>2</v>
      </c>
      <c r="J43" s="27">
        <v>2</v>
      </c>
      <c r="K43" s="26">
        <v>3</v>
      </c>
      <c r="L43" s="26">
        <f t="shared" si="24"/>
        <v>8</v>
      </c>
      <c r="M43" s="27">
        <v>3</v>
      </c>
      <c r="N43" s="26">
        <f t="shared" si="25"/>
        <v>24</v>
      </c>
      <c r="O43" s="29" t="str">
        <f t="shared" si="26"/>
        <v>IMPORTANTE</v>
      </c>
      <c r="P43" s="37" t="s">
        <v>65</v>
      </c>
      <c r="Q43" s="26" t="s">
        <v>22</v>
      </c>
      <c r="R43" s="27" t="s">
        <v>22</v>
      </c>
      <c r="S43" s="30" t="s">
        <v>158</v>
      </c>
      <c r="T43" s="32" t="s">
        <v>163</v>
      </c>
      <c r="U43" s="30" t="s">
        <v>157</v>
      </c>
      <c r="V43" s="27">
        <v>1</v>
      </c>
      <c r="W43" s="27">
        <v>1</v>
      </c>
      <c r="X43" s="27">
        <v>1</v>
      </c>
      <c r="Y43" s="30">
        <v>3</v>
      </c>
      <c r="Z43" s="26">
        <f t="shared" si="27"/>
        <v>6</v>
      </c>
      <c r="AA43" s="27">
        <v>2</v>
      </c>
      <c r="AB43" s="26">
        <f t="shared" si="28"/>
        <v>12</v>
      </c>
      <c r="AC43" s="29" t="str">
        <f t="shared" si="29"/>
        <v>MODERADO</v>
      </c>
    </row>
    <row r="44" spans="1:29" ht="158" customHeight="1" x14ac:dyDescent="0.35">
      <c r="A44" s="115"/>
      <c r="B44" s="26">
        <v>800</v>
      </c>
      <c r="C44" s="27" t="str">
        <f>IFERROR(VLOOKUP(B44,[4]PELIGROS!$B$7:$D$130,2,FALSE),"")</f>
        <v>Ruido debido a máquinas o equipos</v>
      </c>
      <c r="D44" s="27" t="str">
        <f>IFERROR(VLOOKUP(B44,[4]PELIGROS!$B$7:$D$130,3,FALSE),"")</f>
        <v>Exposición continua al ruido, hipoacusia, tensión muscular, estrés, falta de concentración.</v>
      </c>
      <c r="E44" s="33" t="s">
        <v>69</v>
      </c>
      <c r="F44" s="46" t="s">
        <v>97</v>
      </c>
      <c r="G44" s="33" t="s">
        <v>98</v>
      </c>
      <c r="H44" s="27">
        <v>1</v>
      </c>
      <c r="I44" s="27">
        <v>2</v>
      </c>
      <c r="J44" s="27">
        <v>2</v>
      </c>
      <c r="K44" s="26">
        <v>3</v>
      </c>
      <c r="L44" s="26">
        <f t="shared" si="24"/>
        <v>8</v>
      </c>
      <c r="M44" s="27">
        <v>3</v>
      </c>
      <c r="N44" s="26">
        <f t="shared" si="25"/>
        <v>24</v>
      </c>
      <c r="O44" s="29" t="str">
        <f t="shared" si="26"/>
        <v>IMPORTANTE</v>
      </c>
      <c r="P44" s="30" t="s">
        <v>159</v>
      </c>
      <c r="Q44" s="26" t="s">
        <v>22</v>
      </c>
      <c r="R44" s="27" t="s">
        <v>22</v>
      </c>
      <c r="S44" s="30" t="s">
        <v>22</v>
      </c>
      <c r="T44" s="32" t="s">
        <v>165</v>
      </c>
      <c r="U44" s="26" t="s">
        <v>129</v>
      </c>
      <c r="V44" s="27">
        <v>1</v>
      </c>
      <c r="W44" s="27">
        <v>1</v>
      </c>
      <c r="X44" s="27">
        <v>1</v>
      </c>
      <c r="Y44" s="30">
        <v>3</v>
      </c>
      <c r="Z44" s="26">
        <f t="shared" si="27"/>
        <v>6</v>
      </c>
      <c r="AA44" s="27">
        <v>1</v>
      </c>
      <c r="AB44" s="26">
        <f t="shared" si="28"/>
        <v>6</v>
      </c>
      <c r="AC44" s="29" t="str">
        <f t="shared" si="29"/>
        <v>TOLERABLE</v>
      </c>
    </row>
    <row r="45" spans="1:29" ht="158" customHeight="1" x14ac:dyDescent="0.35">
      <c r="A45" s="115"/>
      <c r="B45" s="26">
        <v>802</v>
      </c>
      <c r="C45" s="27" t="str">
        <f>IFERROR(VLOOKUP(B45,[4]PELIGROS!$B$7:$D$130,2,FALSE),"")</f>
        <v>Vibración debido a máquinas o equipos</v>
      </c>
      <c r="D45" s="27" t="str">
        <f>IFERROR(VLOOKUP(B45,[4]PELIGROS!$B$7:$D$130,3,FALSE),"")</f>
        <v>Exposición a vibraciones, transtornos neurovasculares, lesiones a la columna y raquídeas.</v>
      </c>
      <c r="E45" s="33" t="s">
        <v>69</v>
      </c>
      <c r="F45" s="46" t="s">
        <v>97</v>
      </c>
      <c r="G45" s="33" t="s">
        <v>98</v>
      </c>
      <c r="H45" s="27">
        <v>1</v>
      </c>
      <c r="I45" s="27">
        <v>2</v>
      </c>
      <c r="J45" s="27">
        <v>2</v>
      </c>
      <c r="K45" s="26">
        <v>3</v>
      </c>
      <c r="L45" s="26">
        <f t="shared" si="24"/>
        <v>8</v>
      </c>
      <c r="M45" s="27">
        <v>3</v>
      </c>
      <c r="N45" s="26">
        <f t="shared" si="25"/>
        <v>24</v>
      </c>
      <c r="O45" s="29" t="str">
        <f t="shared" si="26"/>
        <v>IMPORTANTE</v>
      </c>
      <c r="P45" s="37" t="s">
        <v>67</v>
      </c>
      <c r="Q45" s="26" t="s">
        <v>22</v>
      </c>
      <c r="R45" s="27" t="s">
        <v>22</v>
      </c>
      <c r="S45" s="30" t="s">
        <v>22</v>
      </c>
      <c r="T45" s="30" t="s">
        <v>180</v>
      </c>
      <c r="U45" s="26" t="s">
        <v>22</v>
      </c>
      <c r="V45" s="27">
        <v>1</v>
      </c>
      <c r="W45" s="27">
        <v>1</v>
      </c>
      <c r="X45" s="27">
        <v>1</v>
      </c>
      <c r="Y45" s="30">
        <v>3</v>
      </c>
      <c r="Z45" s="26">
        <f t="shared" si="27"/>
        <v>6</v>
      </c>
      <c r="AA45" s="27">
        <v>2</v>
      </c>
      <c r="AB45" s="26">
        <f t="shared" si="28"/>
        <v>12</v>
      </c>
      <c r="AC45" s="29" t="str">
        <f t="shared" si="29"/>
        <v>MODERADO</v>
      </c>
    </row>
    <row r="46" spans="1:29" ht="158" customHeight="1" x14ac:dyDescent="0.35">
      <c r="A46" s="115"/>
      <c r="B46" s="26">
        <v>1110</v>
      </c>
      <c r="C46" s="27" t="str">
        <f>IFERROR(VLOOKUP(B46,[4]PELIGROS!$B$7:$D$130,2,FALSE),"")</f>
        <v>Horario de trabajo nocturno</v>
      </c>
      <c r="D46" s="27" t="str">
        <f>IFERROR(VLOOKUP(B46,[4]PELIGROS!$B$7:$D$130,3,FALSE),"")</f>
        <v>Sueño, perdida de la concentración, desvelos, fatiga</v>
      </c>
      <c r="E46" s="26" t="s">
        <v>101</v>
      </c>
      <c r="F46" s="28" t="s">
        <v>175</v>
      </c>
      <c r="G46" s="26" t="s">
        <v>98</v>
      </c>
      <c r="H46" s="26">
        <v>1</v>
      </c>
      <c r="I46" s="26">
        <v>2</v>
      </c>
      <c r="J46" s="26">
        <v>2</v>
      </c>
      <c r="K46" s="26">
        <v>3</v>
      </c>
      <c r="L46" s="26">
        <f t="shared" si="24"/>
        <v>8</v>
      </c>
      <c r="M46" s="26">
        <v>3</v>
      </c>
      <c r="N46" s="26">
        <f t="shared" si="25"/>
        <v>24</v>
      </c>
      <c r="O46" s="29" t="str">
        <f t="shared" si="26"/>
        <v>IMPORTANTE</v>
      </c>
      <c r="P46" s="30" t="s">
        <v>176</v>
      </c>
      <c r="Q46" s="26" t="s">
        <v>22</v>
      </c>
      <c r="R46" s="27" t="s">
        <v>22</v>
      </c>
      <c r="S46" s="30" t="s">
        <v>177</v>
      </c>
      <c r="T46" s="32" t="s">
        <v>178</v>
      </c>
      <c r="U46" s="26" t="s">
        <v>179</v>
      </c>
      <c r="V46" s="26">
        <v>1</v>
      </c>
      <c r="W46" s="26">
        <v>1</v>
      </c>
      <c r="X46" s="26">
        <v>1</v>
      </c>
      <c r="Y46" s="30">
        <v>3</v>
      </c>
      <c r="Z46" s="26">
        <f t="shared" si="27"/>
        <v>6</v>
      </c>
      <c r="AA46" s="26">
        <v>2</v>
      </c>
      <c r="AB46" s="26">
        <f t="shared" si="28"/>
        <v>12</v>
      </c>
      <c r="AC46" s="29" t="str">
        <f t="shared" si="29"/>
        <v>MODERADO</v>
      </c>
    </row>
    <row r="47" spans="1:29" ht="375.5" customHeight="1" x14ac:dyDescent="0.35">
      <c r="A47" s="116"/>
      <c r="B47" s="26">
        <v>908</v>
      </c>
      <c r="C47" s="27" t="str">
        <f>IFERROR(VLOOKUP(B47,[4]PELIGROS!$B$7:$D$130,2,FALSE),"")</f>
        <v>Virus SARS-CoV-2 (Virus que produce la enfermedad COVID-19)</v>
      </c>
      <c r="D47" s="27" t="str">
        <f>IFERROR(VLOOKUP(B47,[4]PELIGROS!$B$7:$D$130,3,FALSE),"")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7" s="33" t="s">
        <v>69</v>
      </c>
      <c r="F47" s="46" t="s">
        <v>100</v>
      </c>
      <c r="G47" s="33" t="s">
        <v>98</v>
      </c>
      <c r="H47" s="27">
        <v>1</v>
      </c>
      <c r="I47" s="27">
        <v>1</v>
      </c>
      <c r="J47" s="27">
        <v>1</v>
      </c>
      <c r="K47" s="26">
        <v>3</v>
      </c>
      <c r="L47" s="26">
        <f t="shared" si="24"/>
        <v>6</v>
      </c>
      <c r="M47" s="27">
        <v>3</v>
      </c>
      <c r="N47" s="26">
        <f t="shared" si="25"/>
        <v>18</v>
      </c>
      <c r="O47" s="29" t="str">
        <f t="shared" si="26"/>
        <v>IMPORTANTE</v>
      </c>
      <c r="P47" s="37" t="s">
        <v>185</v>
      </c>
      <c r="Q47" s="26" t="s">
        <v>22</v>
      </c>
      <c r="R47" s="27" t="s">
        <v>22</v>
      </c>
      <c r="S47" s="30" t="s">
        <v>22</v>
      </c>
      <c r="T47" s="32" t="s">
        <v>150</v>
      </c>
      <c r="U47" s="26" t="s">
        <v>22</v>
      </c>
      <c r="V47" s="27">
        <v>1</v>
      </c>
      <c r="W47" s="27">
        <v>1</v>
      </c>
      <c r="X47" s="27">
        <v>1</v>
      </c>
      <c r="Y47" s="30">
        <v>3</v>
      </c>
      <c r="Z47" s="26">
        <f t="shared" si="27"/>
        <v>6</v>
      </c>
      <c r="AA47" s="27">
        <v>2</v>
      </c>
      <c r="AB47" s="26">
        <f t="shared" si="28"/>
        <v>12</v>
      </c>
      <c r="AC47" s="29" t="str">
        <f t="shared" si="29"/>
        <v>MODERADO</v>
      </c>
    </row>
    <row r="48" spans="1:29" ht="154.5" customHeight="1" x14ac:dyDescent="0.35">
      <c r="A48" s="114" t="s">
        <v>143</v>
      </c>
      <c r="B48" s="26" t="s">
        <v>22</v>
      </c>
      <c r="C48" s="27" t="s">
        <v>181</v>
      </c>
      <c r="D48" s="27" t="s">
        <v>182</v>
      </c>
      <c r="E48" s="33" t="s">
        <v>69</v>
      </c>
      <c r="F48" s="46" t="s">
        <v>183</v>
      </c>
      <c r="G48" s="33" t="s">
        <v>70</v>
      </c>
      <c r="H48" s="26">
        <v>1</v>
      </c>
      <c r="I48" s="26">
        <v>2</v>
      </c>
      <c r="J48" s="26">
        <v>2</v>
      </c>
      <c r="K48" s="26">
        <v>2</v>
      </c>
      <c r="L48" s="26">
        <f t="shared" si="24"/>
        <v>7</v>
      </c>
      <c r="M48" s="26">
        <v>3</v>
      </c>
      <c r="N48" s="26">
        <f t="shared" si="25"/>
        <v>21</v>
      </c>
      <c r="O48" s="29" t="str">
        <f t="shared" si="26"/>
        <v>IMPORTANTE</v>
      </c>
      <c r="P48" s="37" t="s">
        <v>140</v>
      </c>
      <c r="Q48" s="26" t="s">
        <v>22</v>
      </c>
      <c r="R48" s="27" t="s">
        <v>22</v>
      </c>
      <c r="S48" s="30" t="s">
        <v>22</v>
      </c>
      <c r="T48" s="26" t="s">
        <v>184</v>
      </c>
      <c r="U48" s="26" t="s">
        <v>22</v>
      </c>
      <c r="V48" s="26">
        <v>1</v>
      </c>
      <c r="W48" s="26">
        <v>1</v>
      </c>
      <c r="X48" s="26">
        <v>1</v>
      </c>
      <c r="Y48" s="30">
        <v>1</v>
      </c>
      <c r="Z48" s="26">
        <f t="shared" si="27"/>
        <v>4</v>
      </c>
      <c r="AA48" s="26">
        <v>3</v>
      </c>
      <c r="AB48" s="26">
        <f t="shared" si="28"/>
        <v>12</v>
      </c>
      <c r="AC48" s="29" t="str">
        <f t="shared" si="29"/>
        <v>MODERADO</v>
      </c>
    </row>
    <row r="49" spans="1:32" ht="154.5" customHeight="1" x14ac:dyDescent="0.35">
      <c r="A49" s="116"/>
      <c r="B49" s="26" t="s">
        <v>22</v>
      </c>
      <c r="C49" s="27" t="s">
        <v>138</v>
      </c>
      <c r="D49" s="27" t="s">
        <v>139</v>
      </c>
      <c r="E49" s="33" t="s">
        <v>69</v>
      </c>
      <c r="F49" s="46" t="s">
        <v>141</v>
      </c>
      <c r="G49" s="33" t="s">
        <v>70</v>
      </c>
      <c r="H49" s="26">
        <v>3</v>
      </c>
      <c r="I49" s="26">
        <v>2</v>
      </c>
      <c r="J49" s="26">
        <v>2</v>
      </c>
      <c r="K49" s="26">
        <v>2</v>
      </c>
      <c r="L49" s="26">
        <f t="shared" ref="L49" si="30">H49+I49+J49+K49</f>
        <v>9</v>
      </c>
      <c r="M49" s="26">
        <v>3</v>
      </c>
      <c r="N49" s="26">
        <f t="shared" ref="N49" si="31">L49*M49</f>
        <v>27</v>
      </c>
      <c r="O49" s="29" t="str">
        <f t="shared" ref="O49" si="32">IF(N49&gt;=25,"INTOLERABLE",IF(N49&gt;=17,"IMPORTANTE",IF(N49&gt;=9,"MODERADO",IF(N49&gt;=5,"TOLERABLE","TRIVIAL"))))</f>
        <v>INTOLERABLE</v>
      </c>
      <c r="P49" s="37" t="s">
        <v>140</v>
      </c>
      <c r="Q49" s="26" t="s">
        <v>22</v>
      </c>
      <c r="R49" s="27" t="s">
        <v>22</v>
      </c>
      <c r="S49" s="30" t="s">
        <v>22</v>
      </c>
      <c r="T49" s="26" t="s">
        <v>142</v>
      </c>
      <c r="U49" s="26" t="s">
        <v>22</v>
      </c>
      <c r="V49" s="26">
        <v>1</v>
      </c>
      <c r="W49" s="26">
        <v>1</v>
      </c>
      <c r="X49" s="26">
        <v>1</v>
      </c>
      <c r="Y49" s="30">
        <v>1</v>
      </c>
      <c r="Z49" s="26">
        <f t="shared" ref="Z49" si="33">V49+W49+X49+Y49</f>
        <v>4</v>
      </c>
      <c r="AA49" s="26">
        <v>3</v>
      </c>
      <c r="AB49" s="26">
        <f t="shared" ref="AB49" si="34">Z49*AA49</f>
        <v>12</v>
      </c>
      <c r="AC49" s="29" t="str">
        <f t="shared" ref="AC49" si="35">IF(AB49&gt;=25,"INTOLERABLE",IF(AB49&gt;=17,"IMPORTANTE",IF(AB49&gt;=9,"MODERADO",IF(AB49&gt;=5,"TOLERABLE","TRIVIAL"))))</f>
        <v>MODERADO</v>
      </c>
    </row>
    <row r="50" spans="1:32" ht="264.75" customHeight="1" x14ac:dyDescent="0.35">
      <c r="A50" s="119" t="s">
        <v>71</v>
      </c>
      <c r="B50" s="27" t="s">
        <v>22</v>
      </c>
      <c r="C50" s="27" t="s">
        <v>72</v>
      </c>
      <c r="D50" s="27" t="s">
        <v>73</v>
      </c>
      <c r="E50" s="34" t="s">
        <v>74</v>
      </c>
      <c r="F50" s="35" t="s">
        <v>75</v>
      </c>
      <c r="G50" s="34" t="s">
        <v>70</v>
      </c>
      <c r="H50" s="26">
        <v>1</v>
      </c>
      <c r="I50" s="26">
        <v>2</v>
      </c>
      <c r="J50" s="26">
        <v>2</v>
      </c>
      <c r="K50" s="27">
        <v>2</v>
      </c>
      <c r="L50" s="26">
        <f t="shared" si="0"/>
        <v>7</v>
      </c>
      <c r="M50" s="26">
        <v>3</v>
      </c>
      <c r="N50" s="26">
        <f t="shared" si="1"/>
        <v>21</v>
      </c>
      <c r="O50" s="29" t="str">
        <f t="shared" si="2"/>
        <v>IMPORTANTE</v>
      </c>
      <c r="P50" s="38" t="s">
        <v>76</v>
      </c>
      <c r="Q50" s="27" t="s">
        <v>22</v>
      </c>
      <c r="R50" s="27" t="s">
        <v>22</v>
      </c>
      <c r="S50" s="27" t="s">
        <v>107</v>
      </c>
      <c r="T50" s="27" t="s">
        <v>172</v>
      </c>
      <c r="U50" s="26" t="s">
        <v>22</v>
      </c>
      <c r="V50" s="26">
        <v>1</v>
      </c>
      <c r="W50" s="26">
        <v>1</v>
      </c>
      <c r="X50" s="26">
        <v>1</v>
      </c>
      <c r="Y50" s="26">
        <v>2</v>
      </c>
      <c r="Z50" s="26">
        <f t="shared" si="3"/>
        <v>5</v>
      </c>
      <c r="AA50" s="26">
        <v>2</v>
      </c>
      <c r="AB50" s="26">
        <f t="shared" si="4"/>
        <v>10</v>
      </c>
      <c r="AC50" s="29" t="str">
        <f t="shared" si="5"/>
        <v>MODERADO</v>
      </c>
    </row>
    <row r="51" spans="1:32" s="36" customFormat="1" ht="151.75" customHeight="1" x14ac:dyDescent="0.3">
      <c r="A51" s="119"/>
      <c r="B51" s="27">
        <v>1200</v>
      </c>
      <c r="C51" s="27" t="str">
        <f>IFERROR(VLOOKUP(B51,[4]PELIGROS!$B$7:$D$130,2,FALSE),"")</f>
        <v>Lluvia intensa</v>
      </c>
      <c r="D51" s="27" t="str">
        <f>IFERROR(VLOOKUP(B51,[4]PELIGROS!$B$7:$D$130,3,FALSE),"")</f>
        <v>Inundación, resbalones, colisión, resfríos.</v>
      </c>
      <c r="E51" s="110" t="s">
        <v>101</v>
      </c>
      <c r="F51" s="120" t="s">
        <v>75</v>
      </c>
      <c r="G51" s="110" t="s">
        <v>70</v>
      </c>
      <c r="H51" s="26">
        <v>1</v>
      </c>
      <c r="I51" s="26">
        <v>2</v>
      </c>
      <c r="J51" s="26">
        <v>2</v>
      </c>
      <c r="K51" s="27">
        <v>2</v>
      </c>
      <c r="L51" s="27">
        <f t="shared" si="0"/>
        <v>7</v>
      </c>
      <c r="M51" s="26">
        <v>1</v>
      </c>
      <c r="N51" s="27">
        <f t="shared" si="1"/>
        <v>7</v>
      </c>
      <c r="O51" s="29" t="str">
        <f t="shared" si="2"/>
        <v>TOLERABLE</v>
      </c>
      <c r="P51" s="37" t="s">
        <v>65</v>
      </c>
      <c r="Q51" s="30" t="s">
        <v>22</v>
      </c>
      <c r="R51" s="27" t="s">
        <v>22</v>
      </c>
      <c r="S51" s="27" t="s">
        <v>22</v>
      </c>
      <c r="T51" s="26" t="s">
        <v>173</v>
      </c>
      <c r="U51" s="26" t="s">
        <v>122</v>
      </c>
      <c r="V51" s="27">
        <v>1</v>
      </c>
      <c r="W51" s="27">
        <v>1</v>
      </c>
      <c r="X51" s="27">
        <v>1</v>
      </c>
      <c r="Y51" s="27">
        <v>2</v>
      </c>
      <c r="Z51" s="27">
        <f t="shared" si="3"/>
        <v>5</v>
      </c>
      <c r="AA51" s="27">
        <v>1</v>
      </c>
      <c r="AB51" s="27">
        <f t="shared" si="4"/>
        <v>5</v>
      </c>
      <c r="AC51" s="29" t="str">
        <f t="shared" si="5"/>
        <v>TOLERABLE</v>
      </c>
    </row>
    <row r="52" spans="1:32" s="36" customFormat="1" ht="100" customHeight="1" x14ac:dyDescent="0.3">
      <c r="A52" s="119"/>
      <c r="B52" s="27">
        <v>1202</v>
      </c>
      <c r="C52" s="27" t="str">
        <f>IFERROR(VLOOKUP(B52,[4]PELIGROS!$B$7:$D$130,2,FALSE),"")</f>
        <v>Tormenta Eléctrica</v>
      </c>
      <c r="D52" s="27" t="str">
        <f>IFERROR(VLOOKUP(B52,[4]PELIGROS!$B$7:$D$130,3,FALSE),"")</f>
        <v>Exposición a descarga eléctrica, electrización, electrocución, incendios</v>
      </c>
      <c r="E52" s="111"/>
      <c r="F52" s="121"/>
      <c r="G52" s="123"/>
      <c r="H52" s="26">
        <v>1</v>
      </c>
      <c r="I52" s="26">
        <v>2</v>
      </c>
      <c r="J52" s="26">
        <v>2</v>
      </c>
      <c r="K52" s="27">
        <v>1</v>
      </c>
      <c r="L52" s="27">
        <f t="shared" si="0"/>
        <v>6</v>
      </c>
      <c r="M52" s="26">
        <v>3</v>
      </c>
      <c r="N52" s="27">
        <f t="shared" si="1"/>
        <v>18</v>
      </c>
      <c r="O52" s="29" t="str">
        <f t="shared" si="2"/>
        <v>IMPORTANTE</v>
      </c>
      <c r="P52" s="37" t="s">
        <v>65</v>
      </c>
      <c r="Q52" s="30" t="s">
        <v>22</v>
      </c>
      <c r="R52" s="27" t="s">
        <v>22</v>
      </c>
      <c r="S52" s="27" t="s">
        <v>108</v>
      </c>
      <c r="T52" s="26" t="s">
        <v>170</v>
      </c>
      <c r="U52" s="26" t="s">
        <v>131</v>
      </c>
      <c r="V52" s="27">
        <v>1</v>
      </c>
      <c r="W52" s="27">
        <v>1</v>
      </c>
      <c r="X52" s="27">
        <v>1</v>
      </c>
      <c r="Y52" s="27">
        <v>1</v>
      </c>
      <c r="Z52" s="27">
        <f t="shared" si="3"/>
        <v>4</v>
      </c>
      <c r="AA52" s="27">
        <v>2</v>
      </c>
      <c r="AB52" s="27">
        <f t="shared" si="4"/>
        <v>8</v>
      </c>
      <c r="AC52" s="29" t="str">
        <f t="shared" si="5"/>
        <v>TOLERABLE</v>
      </c>
    </row>
    <row r="53" spans="1:32" s="36" customFormat="1" ht="100" customHeight="1" x14ac:dyDescent="0.3">
      <c r="A53" s="119"/>
      <c r="B53" s="27">
        <v>1203</v>
      </c>
      <c r="C53" s="27" t="str">
        <f>IFERROR(VLOOKUP(B53,[4]PELIGROS!$B$7:$D$130,2,FALSE),"")</f>
        <v>Sismos</v>
      </c>
      <c r="D53" s="27" t="str">
        <f>IFERROR(VLOOKUP(B53,[4]PELIGROS!$B$7:$D$130,3,FALSE),"")</f>
        <v>Caída del personal/colapso de estructuras, golpes, aplastamiento, muerte</v>
      </c>
      <c r="E53" s="27" t="s">
        <v>74</v>
      </c>
      <c r="F53" s="122"/>
      <c r="G53" s="111"/>
      <c r="H53" s="26">
        <v>1</v>
      </c>
      <c r="I53" s="26">
        <v>2</v>
      </c>
      <c r="J53" s="26">
        <v>2</v>
      </c>
      <c r="K53" s="27">
        <v>1</v>
      </c>
      <c r="L53" s="27">
        <f t="shared" si="0"/>
        <v>6</v>
      </c>
      <c r="M53" s="26">
        <v>3</v>
      </c>
      <c r="N53" s="27">
        <f t="shared" si="1"/>
        <v>18</v>
      </c>
      <c r="O53" s="29" t="str">
        <f t="shared" si="2"/>
        <v>IMPORTANTE</v>
      </c>
      <c r="P53" s="37" t="s">
        <v>65</v>
      </c>
      <c r="Q53" s="30" t="s">
        <v>22</v>
      </c>
      <c r="R53" s="27" t="s">
        <v>22</v>
      </c>
      <c r="S53" s="27" t="s">
        <v>22</v>
      </c>
      <c r="T53" s="26" t="s">
        <v>170</v>
      </c>
      <c r="U53" s="26" t="s">
        <v>130</v>
      </c>
      <c r="V53" s="26">
        <v>1</v>
      </c>
      <c r="W53" s="26">
        <v>1</v>
      </c>
      <c r="X53" s="26">
        <v>1</v>
      </c>
      <c r="Y53" s="27">
        <v>1</v>
      </c>
      <c r="Z53" s="27">
        <f t="shared" si="3"/>
        <v>4</v>
      </c>
      <c r="AA53" s="26">
        <v>2</v>
      </c>
      <c r="AB53" s="27">
        <f t="shared" si="4"/>
        <v>8</v>
      </c>
      <c r="AC53" s="29" t="str">
        <f t="shared" si="5"/>
        <v>TOLERABLE</v>
      </c>
    </row>
    <row r="54" spans="1:32" s="4" customFormat="1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3"/>
      <c r="P54" s="39"/>
      <c r="Q54" s="14"/>
      <c r="R54" s="14"/>
      <c r="S54" s="14"/>
      <c r="T54" s="7"/>
      <c r="U54" s="7"/>
      <c r="V54" s="7"/>
      <c r="W54" s="7"/>
      <c r="X54" s="7"/>
      <c r="Y54" s="7"/>
      <c r="Z54" s="7"/>
      <c r="AA54" s="7"/>
      <c r="AB54" s="7"/>
      <c r="AC54" s="13"/>
      <c r="AD54" s="7"/>
      <c r="AE54" s="7"/>
      <c r="AF54" s="15"/>
    </row>
    <row r="55" spans="1:32" s="17" customFormat="1" ht="34" customHeight="1" x14ac:dyDescent="0.35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6"/>
      <c r="T55" s="16"/>
      <c r="V55" s="18"/>
      <c r="W55" s="18"/>
      <c r="X55" s="18"/>
      <c r="Y55" s="18"/>
      <c r="Z55" s="18"/>
      <c r="AA55" s="18"/>
      <c r="AB55" s="18"/>
      <c r="AC55" s="18"/>
    </row>
    <row r="56" spans="1:32" ht="90" customHeight="1" x14ac:dyDescent="0.35">
      <c r="A56" s="117" t="s">
        <v>77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</row>
    <row r="57" spans="1:32" x14ac:dyDescent="0.35">
      <c r="K57" s="19"/>
    </row>
    <row r="58" spans="1:32" ht="25" customHeight="1" x14ac:dyDescent="0.35">
      <c r="A58" s="1"/>
      <c r="C58" s="77" t="s">
        <v>24</v>
      </c>
      <c r="D58" s="77" t="s">
        <v>25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R58" s="96" t="s">
        <v>24</v>
      </c>
      <c r="S58" s="96" t="s">
        <v>26</v>
      </c>
      <c r="T58" s="96" t="s">
        <v>27</v>
      </c>
      <c r="V58" s="1"/>
      <c r="W58" s="1"/>
      <c r="X58" s="1"/>
      <c r="Y58" s="83" t="s">
        <v>27</v>
      </c>
      <c r="Z58" s="84"/>
      <c r="AA58" s="84"/>
      <c r="AB58" s="84"/>
      <c r="AC58" s="85"/>
    </row>
    <row r="59" spans="1:32" ht="25" customHeight="1" x14ac:dyDescent="0.35">
      <c r="A59" s="5"/>
      <c r="B59" s="5"/>
      <c r="C59" s="77"/>
      <c r="D59" s="20" t="s">
        <v>28</v>
      </c>
      <c r="E59" s="77" t="s">
        <v>29</v>
      </c>
      <c r="F59" s="77"/>
      <c r="G59" s="77"/>
      <c r="H59" s="77"/>
      <c r="I59" s="77"/>
      <c r="J59" s="93" t="s">
        <v>30</v>
      </c>
      <c r="K59" s="94"/>
      <c r="L59" s="94"/>
      <c r="M59" s="94"/>
      <c r="N59" s="95"/>
      <c r="O59" s="77" t="s">
        <v>31</v>
      </c>
      <c r="P59" s="77"/>
      <c r="R59" s="96"/>
      <c r="S59" s="96"/>
      <c r="T59" s="96"/>
      <c r="U59" s="5"/>
      <c r="V59" s="1"/>
      <c r="W59" s="1"/>
      <c r="X59" s="1"/>
      <c r="Y59" s="86" t="s">
        <v>32</v>
      </c>
      <c r="Z59" s="86"/>
      <c r="AA59" s="86" t="s">
        <v>33</v>
      </c>
      <c r="AB59" s="86"/>
      <c r="AC59" s="12" t="s">
        <v>34</v>
      </c>
    </row>
    <row r="60" spans="1:32" ht="25" customHeight="1" x14ac:dyDescent="0.35">
      <c r="A60" s="6"/>
      <c r="B60" s="6"/>
      <c r="C60" s="73">
        <v>1</v>
      </c>
      <c r="D60" s="106" t="s">
        <v>35</v>
      </c>
      <c r="E60" s="74" t="s">
        <v>36</v>
      </c>
      <c r="F60" s="74"/>
      <c r="G60" s="74"/>
      <c r="H60" s="74"/>
      <c r="I60" s="74"/>
      <c r="J60" s="99" t="s">
        <v>37</v>
      </c>
      <c r="K60" s="100"/>
      <c r="L60" s="100"/>
      <c r="M60" s="100"/>
      <c r="N60" s="101"/>
      <c r="O60" s="97" t="s">
        <v>38</v>
      </c>
      <c r="P60" s="98"/>
      <c r="R60" s="73">
        <v>1</v>
      </c>
      <c r="S60" s="74" t="s">
        <v>39</v>
      </c>
      <c r="T60" s="11" t="s">
        <v>40</v>
      </c>
      <c r="U60" s="6"/>
      <c r="V60" s="105" t="s">
        <v>25</v>
      </c>
      <c r="W60" s="86" t="s">
        <v>41</v>
      </c>
      <c r="X60" s="86"/>
      <c r="Y60" s="75" t="s">
        <v>42</v>
      </c>
      <c r="Z60" s="75"/>
      <c r="AA60" s="75" t="s">
        <v>78</v>
      </c>
      <c r="AB60" s="75"/>
      <c r="AC60" s="81" t="s">
        <v>79</v>
      </c>
    </row>
    <row r="61" spans="1:32" ht="25" customHeight="1" x14ac:dyDescent="0.35">
      <c r="A61" s="6"/>
      <c r="B61" s="6"/>
      <c r="C61" s="73"/>
      <c r="D61" s="106"/>
      <c r="E61" s="74"/>
      <c r="F61" s="74"/>
      <c r="G61" s="74"/>
      <c r="H61" s="74"/>
      <c r="I61" s="74"/>
      <c r="J61" s="102"/>
      <c r="K61" s="103"/>
      <c r="L61" s="103"/>
      <c r="M61" s="103"/>
      <c r="N61" s="104"/>
      <c r="O61" s="97" t="s">
        <v>43</v>
      </c>
      <c r="P61" s="98"/>
      <c r="R61" s="73"/>
      <c r="S61" s="74"/>
      <c r="T61" s="11" t="s">
        <v>44</v>
      </c>
      <c r="U61" s="6"/>
      <c r="V61" s="105"/>
      <c r="W61" s="86"/>
      <c r="X61" s="86"/>
      <c r="Y61" s="75"/>
      <c r="Z61" s="75"/>
      <c r="AA61" s="75"/>
      <c r="AB61" s="75"/>
      <c r="AC61" s="82"/>
      <c r="AD61" s="21"/>
    </row>
    <row r="62" spans="1:32" ht="25" customHeight="1" x14ac:dyDescent="0.35">
      <c r="A62" s="6"/>
      <c r="B62" s="6"/>
      <c r="C62" s="73">
        <v>2</v>
      </c>
      <c r="D62" s="106" t="s">
        <v>45</v>
      </c>
      <c r="E62" s="74" t="s">
        <v>46</v>
      </c>
      <c r="F62" s="74"/>
      <c r="G62" s="74"/>
      <c r="H62" s="74"/>
      <c r="I62" s="74"/>
      <c r="J62" s="99" t="s">
        <v>47</v>
      </c>
      <c r="K62" s="100"/>
      <c r="L62" s="100"/>
      <c r="M62" s="100"/>
      <c r="N62" s="101"/>
      <c r="O62" s="97" t="s">
        <v>48</v>
      </c>
      <c r="P62" s="98"/>
      <c r="R62" s="73">
        <v>2</v>
      </c>
      <c r="S62" s="74" t="s">
        <v>49</v>
      </c>
      <c r="T62" s="11" t="s">
        <v>50</v>
      </c>
      <c r="U62" s="6"/>
      <c r="V62" s="105"/>
      <c r="W62" s="86" t="s">
        <v>51</v>
      </c>
      <c r="X62" s="86"/>
      <c r="Y62" s="75" t="s">
        <v>80</v>
      </c>
      <c r="Z62" s="75"/>
      <c r="AA62" s="76" t="s">
        <v>52</v>
      </c>
      <c r="AB62" s="76"/>
      <c r="AC62" s="79" t="s">
        <v>81</v>
      </c>
    </row>
    <row r="63" spans="1:32" ht="25" customHeight="1" x14ac:dyDescent="0.35">
      <c r="A63" s="6"/>
      <c r="B63" s="6"/>
      <c r="C63" s="73"/>
      <c r="D63" s="106"/>
      <c r="E63" s="74"/>
      <c r="F63" s="74"/>
      <c r="G63" s="74"/>
      <c r="H63" s="74"/>
      <c r="I63" s="74"/>
      <c r="J63" s="102"/>
      <c r="K63" s="103"/>
      <c r="L63" s="103"/>
      <c r="M63" s="103"/>
      <c r="N63" s="104"/>
      <c r="O63" s="97" t="s">
        <v>53</v>
      </c>
      <c r="P63" s="98"/>
      <c r="R63" s="73"/>
      <c r="S63" s="74"/>
      <c r="T63" s="11" t="s">
        <v>54</v>
      </c>
      <c r="U63" s="6"/>
      <c r="V63" s="105"/>
      <c r="W63" s="86"/>
      <c r="X63" s="86"/>
      <c r="Y63" s="75"/>
      <c r="Z63" s="75"/>
      <c r="AA63" s="76"/>
      <c r="AB63" s="76"/>
      <c r="AC63" s="80"/>
    </row>
    <row r="64" spans="1:32" ht="25" customHeight="1" x14ac:dyDescent="0.35">
      <c r="A64" s="6"/>
      <c r="B64" s="6"/>
      <c r="C64" s="73">
        <v>3</v>
      </c>
      <c r="D64" s="106" t="s">
        <v>55</v>
      </c>
      <c r="E64" s="74" t="s">
        <v>56</v>
      </c>
      <c r="F64" s="74"/>
      <c r="G64" s="74"/>
      <c r="H64" s="74"/>
      <c r="I64" s="74"/>
      <c r="J64" s="99" t="s">
        <v>57</v>
      </c>
      <c r="K64" s="100"/>
      <c r="L64" s="100"/>
      <c r="M64" s="100"/>
      <c r="N64" s="101"/>
      <c r="O64" s="97" t="s">
        <v>58</v>
      </c>
      <c r="P64" s="98"/>
      <c r="R64" s="73">
        <v>3</v>
      </c>
      <c r="S64" s="74" t="s">
        <v>59</v>
      </c>
      <c r="T64" s="11" t="s">
        <v>60</v>
      </c>
      <c r="U64" s="6"/>
      <c r="V64" s="105"/>
      <c r="W64" s="86" t="s">
        <v>61</v>
      </c>
      <c r="X64" s="86"/>
      <c r="Y64" s="76" t="s">
        <v>52</v>
      </c>
      <c r="Z64" s="76"/>
      <c r="AA64" s="78" t="s">
        <v>82</v>
      </c>
      <c r="AB64" s="78"/>
      <c r="AC64" s="79" t="s">
        <v>83</v>
      </c>
    </row>
    <row r="65" spans="1:30" ht="25" customHeight="1" x14ac:dyDescent="0.35">
      <c r="A65" s="6"/>
      <c r="B65" s="6"/>
      <c r="C65" s="73"/>
      <c r="D65" s="106" t="s">
        <v>62</v>
      </c>
      <c r="E65" s="74"/>
      <c r="F65" s="74"/>
      <c r="G65" s="74"/>
      <c r="H65" s="74"/>
      <c r="I65" s="74"/>
      <c r="J65" s="102"/>
      <c r="K65" s="103"/>
      <c r="L65" s="103"/>
      <c r="M65" s="103"/>
      <c r="N65" s="104"/>
      <c r="O65" s="97" t="s">
        <v>63</v>
      </c>
      <c r="P65" s="98"/>
      <c r="R65" s="73"/>
      <c r="S65" s="74"/>
      <c r="T65" s="11" t="s">
        <v>64</v>
      </c>
      <c r="U65" s="6"/>
      <c r="V65" s="105"/>
      <c r="W65" s="86"/>
      <c r="X65" s="86"/>
      <c r="Y65" s="76"/>
      <c r="Z65" s="76"/>
      <c r="AA65" s="78"/>
      <c r="AB65" s="78"/>
      <c r="AC65" s="80"/>
    </row>
    <row r="66" spans="1:30" ht="14.5" customHeight="1" x14ac:dyDescent="0.35">
      <c r="A66" s="8"/>
      <c r="B66" s="7"/>
      <c r="C66" s="7"/>
      <c r="D66" s="7"/>
      <c r="E66" s="8"/>
      <c r="F66" s="8"/>
      <c r="H66" s="8"/>
      <c r="I66" s="8"/>
      <c r="J66" s="8"/>
      <c r="K66" s="8"/>
      <c r="L66" s="8"/>
      <c r="M66" s="8"/>
      <c r="N66" s="8"/>
      <c r="O66" s="9"/>
      <c r="P66" s="41"/>
      <c r="R66" s="8"/>
      <c r="S66" s="10"/>
      <c r="T66" s="8"/>
      <c r="U66" s="7"/>
      <c r="V66" s="8"/>
      <c r="W66" s="8"/>
      <c r="X66" s="8"/>
      <c r="Y66" s="8"/>
      <c r="Z66" s="8"/>
      <c r="AA66" s="8"/>
      <c r="AB66" s="8"/>
      <c r="AC66" s="9"/>
    </row>
    <row r="67" spans="1:30" x14ac:dyDescent="0.35">
      <c r="T67" s="1"/>
      <c r="U67" s="3"/>
      <c r="V67" s="1"/>
      <c r="AD67" s="4"/>
    </row>
    <row r="68" spans="1:30" ht="11.15" customHeight="1" x14ac:dyDescent="0.35"/>
    <row r="69" spans="1:30" hidden="1" x14ac:dyDescent="0.35">
      <c r="K69" s="19"/>
    </row>
    <row r="70" spans="1:30" hidden="1" x14ac:dyDescent="0.35">
      <c r="K70" s="19"/>
    </row>
    <row r="71" spans="1:30" hidden="1" x14ac:dyDescent="0.35">
      <c r="K71" s="19"/>
    </row>
    <row r="72" spans="1:30" hidden="1" x14ac:dyDescent="0.35">
      <c r="K72" s="19"/>
    </row>
    <row r="73" spans="1:30" x14ac:dyDescent="0.35">
      <c r="B73" s="7"/>
    </row>
    <row r="74" spans="1:30" ht="109.5" customHeight="1" x14ac:dyDescent="0.4">
      <c r="C74" s="63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5"/>
      <c r="P74" s="42"/>
      <c r="Q74" s="63"/>
      <c r="R74" s="64"/>
      <c r="S74" s="64"/>
      <c r="T74" s="65"/>
      <c r="U74" s="54">
        <v>45680</v>
      </c>
      <c r="V74" s="55"/>
      <c r="W74" s="56"/>
    </row>
    <row r="75" spans="1:30" ht="109.5" customHeight="1" x14ac:dyDescent="0.35">
      <c r="C75" s="60" t="s">
        <v>137</v>
      </c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2"/>
      <c r="P75" s="47" t="s">
        <v>135</v>
      </c>
      <c r="Q75" s="60" t="s">
        <v>136</v>
      </c>
      <c r="R75" s="61"/>
      <c r="S75" s="61"/>
      <c r="T75" s="62"/>
      <c r="U75" s="57"/>
      <c r="V75" s="58"/>
      <c r="W75" s="59"/>
      <c r="AD75" s="4"/>
    </row>
    <row r="76" spans="1:30" ht="18" x14ac:dyDescent="0.35">
      <c r="C76" s="50" t="s">
        <v>68</v>
      </c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43" t="s">
        <v>134</v>
      </c>
      <c r="Q76" s="52" t="s">
        <v>133</v>
      </c>
      <c r="R76" s="52"/>
      <c r="S76" s="52"/>
      <c r="T76" s="53"/>
      <c r="U76" s="51" t="s">
        <v>84</v>
      </c>
      <c r="V76" s="52"/>
      <c r="W76" s="53"/>
    </row>
  </sheetData>
  <mergeCells count="88">
    <mergeCell ref="A4:B4"/>
    <mergeCell ref="A3:B3"/>
    <mergeCell ref="V4:AC4"/>
    <mergeCell ref="V5:AC5"/>
    <mergeCell ref="G5:G6"/>
    <mergeCell ref="H5:O5"/>
    <mergeCell ref="P5:P6"/>
    <mergeCell ref="P4:S4"/>
    <mergeCell ref="T4:U4"/>
    <mergeCell ref="Q5:U5"/>
    <mergeCell ref="D64:D65"/>
    <mergeCell ref="A5:D5"/>
    <mergeCell ref="E51:E52"/>
    <mergeCell ref="F5:F6"/>
    <mergeCell ref="A37:A47"/>
    <mergeCell ref="C64:C65"/>
    <mergeCell ref="E64:I65"/>
    <mergeCell ref="A56:T56"/>
    <mergeCell ref="A55:R55"/>
    <mergeCell ref="A7:A15"/>
    <mergeCell ref="A16:A28"/>
    <mergeCell ref="A29:A36"/>
    <mergeCell ref="F51:F53"/>
    <mergeCell ref="G51:G53"/>
    <mergeCell ref="A50:A53"/>
    <mergeCell ref="A48:A49"/>
    <mergeCell ref="S64:S65"/>
    <mergeCell ref="W60:X61"/>
    <mergeCell ref="O60:P60"/>
    <mergeCell ref="C60:C61"/>
    <mergeCell ref="C62:C63"/>
    <mergeCell ref="O62:P62"/>
    <mergeCell ref="W62:X63"/>
    <mergeCell ref="O63:P63"/>
    <mergeCell ref="V60:V65"/>
    <mergeCell ref="D60:D61"/>
    <mergeCell ref="E60:I61"/>
    <mergeCell ref="J60:N61"/>
    <mergeCell ref="D62:D63"/>
    <mergeCell ref="E62:I63"/>
    <mergeCell ref="J62:N63"/>
    <mergeCell ref="S60:S61"/>
    <mergeCell ref="O61:P61"/>
    <mergeCell ref="R60:R61"/>
    <mergeCell ref="J64:N65"/>
    <mergeCell ref="O64:P64"/>
    <mergeCell ref="R64:R65"/>
    <mergeCell ref="O65:P65"/>
    <mergeCell ref="J59:N59"/>
    <mergeCell ref="O59:P59"/>
    <mergeCell ref="Y59:Z59"/>
    <mergeCell ref="AA59:AB59"/>
    <mergeCell ref="R58:R59"/>
    <mergeCell ref="S58:S59"/>
    <mergeCell ref="D58:P58"/>
    <mergeCell ref="T58:T59"/>
    <mergeCell ref="AA64:AB65"/>
    <mergeCell ref="AC64:AC65"/>
    <mergeCell ref="AA1:AC1"/>
    <mergeCell ref="V2:Z2"/>
    <mergeCell ref="AA2:AC2"/>
    <mergeCell ref="AC60:AC61"/>
    <mergeCell ref="Y60:Z61"/>
    <mergeCell ref="AA60:AB61"/>
    <mergeCell ref="AA62:AB63"/>
    <mergeCell ref="AC62:AC63"/>
    <mergeCell ref="Y58:AC58"/>
    <mergeCell ref="W64:X65"/>
    <mergeCell ref="C3:AC3"/>
    <mergeCell ref="C4:K4"/>
    <mergeCell ref="L4:O4"/>
    <mergeCell ref="E59:I59"/>
    <mergeCell ref="A1:A2"/>
    <mergeCell ref="C76:O76"/>
    <mergeCell ref="U76:W76"/>
    <mergeCell ref="U74:W75"/>
    <mergeCell ref="C75:O75"/>
    <mergeCell ref="C74:O74"/>
    <mergeCell ref="Q75:T75"/>
    <mergeCell ref="Q74:T74"/>
    <mergeCell ref="Q76:T76"/>
    <mergeCell ref="C1:U2"/>
    <mergeCell ref="V1:Z1"/>
    <mergeCell ref="R62:R63"/>
    <mergeCell ref="S62:S63"/>
    <mergeCell ref="Y62:Z63"/>
    <mergeCell ref="Y64:Z65"/>
    <mergeCell ref="C58:C59"/>
  </mergeCells>
  <conditionalFormatting sqref="O7:O53 AC7:AC53 AE54">
    <cfRule type="containsText" dxfId="73" priority="2406" operator="containsText" text="MODERADO">
      <formula>NOT(ISERROR(SEARCH("MODERADO",O7)))</formula>
    </cfRule>
    <cfRule type="containsText" dxfId="72" priority="2404" operator="containsText" text="TRIVIAL">
      <formula>NOT(ISERROR(SEARCH("TRIVIAL",O7)))</formula>
    </cfRule>
    <cfRule type="beginsWith" dxfId="71" priority="2408" operator="beginsWith" text="INTOLERABLE">
      <formula>LEFT(O7,LEN("INTOLERABLE"))="INTOLERABLE"</formula>
    </cfRule>
    <cfRule type="containsText" dxfId="70" priority="2407" operator="containsText" text="IMPORTANTE">
      <formula>NOT(ISERROR(SEARCH("IMPORTANTE",O7)))</formula>
    </cfRule>
    <cfRule type="beginsWith" dxfId="69" priority="2405" operator="beginsWith" text="TOLERABLE">
      <formula>LEFT(O7,LEN("TOLERABLE"))="TOLERABLE"</formula>
    </cfRule>
  </conditionalFormatting>
  <conditionalFormatting sqref="O54">
    <cfRule type="cellIs" dxfId="68" priority="2403" operator="between">
      <formula>5</formula>
      <formula>9</formula>
    </cfRule>
    <cfRule type="cellIs" dxfId="67" priority="2402" operator="equal">
      <formula>"MODERADO"</formula>
    </cfRule>
    <cfRule type="containsText" dxfId="66" priority="2401" operator="containsText" text="IMPORTANTE">
      <formula>NOT(ISERROR(SEARCH("IMPORTANTE",O54)))</formula>
    </cfRule>
    <cfRule type="beginsWith" dxfId="65" priority="2400" operator="beginsWith" text="INTOLERABLE">
      <formula>LEFT(O54,LEN("INTOLERABLE"))="INTOLERABLE"</formula>
    </cfRule>
    <cfRule type="containsText" dxfId="64" priority="2399" operator="containsText" text="IMPORTANTE">
      <formula>NOT(ISERROR(SEARCH("IMPORTANTE",O54)))</formula>
    </cfRule>
    <cfRule type="containsText" dxfId="63" priority="2398" operator="containsText" text="MODERADO">
      <formula>NOT(ISERROR(SEARCH("MODERADO",O54)))</formula>
    </cfRule>
    <cfRule type="beginsWith" dxfId="62" priority="2397" operator="beginsWith" text="TOLERABLE">
      <formula>LEFT(O54,LEN("TOLERABLE"))="TOLERABLE"</formula>
    </cfRule>
    <cfRule type="containsText" dxfId="61" priority="2396" operator="containsText" text="TRIVIAL">
      <formula>NOT(ISERROR(SEARCH("TRIVIAL",O54)))</formula>
    </cfRule>
    <cfRule type="dataBar" priority="24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{1EAB8953-D9A5-4CB5-87A8-983725CFE7B6}</x14:id>
        </ext>
      </extLst>
    </cfRule>
    <cfRule type="containsText" dxfId="60" priority="2420" operator="containsText" text="TOLERABLE">
      <formula>NOT(ISERROR(SEARCH("TOLERABLE",O54)))</formula>
    </cfRule>
    <cfRule type="containsText" dxfId="59" priority="2419" operator="containsText" text="MODERADO">
      <formula>NOT(ISERROR(SEARCH("MODERADO",O54)))</formula>
    </cfRule>
    <cfRule type="containsText" dxfId="58" priority="2418" operator="containsText" text="IMPORTANTE">
      <formula>NOT(ISERROR(SEARCH("IMPORTANTE",O54)))</formula>
    </cfRule>
    <cfRule type="containsText" dxfId="57" priority="2417" operator="containsText" text="INTOLERABLE">
      <formula>NOT(ISERROR(SEARCH("INTOLERABLE",O54)))</formula>
    </cfRule>
    <cfRule type="containsText" dxfId="56" priority="2416" operator="containsText" text="TOLERABLE">
      <formula>NOT(ISERROR(SEARCH("TOLERABLE",O54)))</formula>
    </cfRule>
    <cfRule type="containsText" dxfId="55" priority="2415" operator="containsText" text="MODERADO">
      <formula>NOT(ISERROR(SEARCH("MODERADO",O54)))</formula>
    </cfRule>
    <cfRule type="containsText" dxfId="54" priority="2414" operator="containsText" text="IMPORTANTE">
      <formula>NOT(ISERROR(SEARCH("IMPORTANTE",O54)))</formula>
    </cfRule>
    <cfRule type="containsText" dxfId="53" priority="2413" operator="containsText" text="INTOLERABLE">
      <formula>NOT(ISERROR(SEARCH("INTOLERABLE",O54)))</formula>
    </cfRule>
    <cfRule type="containsText" dxfId="52" priority="2412" operator="containsText" text="TRIVIAL">
      <formula>NOT(ISERROR(SEARCH("TRIVIAL",O54)))</formula>
    </cfRule>
  </conditionalFormatting>
  <conditionalFormatting sqref="O66 AC66">
    <cfRule type="cellIs" dxfId="51" priority="2357" operator="greaterThan">
      <formula>5</formula>
    </cfRule>
    <cfRule type="containsText" dxfId="50" priority="2380" operator="containsText" text="MODERADO">
      <formula>NOT(ISERROR(SEARCH("MODERADO",O66)))</formula>
    </cfRule>
    <cfRule type="containsText" dxfId="49" priority="2381" operator="containsText" text="IMPORTANTE">
      <formula>NOT(ISERROR(SEARCH("IMPORTANTE",O66)))</formula>
    </cfRule>
    <cfRule type="beginsWith" dxfId="48" priority="2382" operator="beginsWith" text="INTOLERABLE">
      <formula>LEFT(O66,LEN("INTOLERABLE"))="INTOLERABLE"</formula>
    </cfRule>
    <cfRule type="containsText" dxfId="47" priority="2383" operator="containsText" text="IMPORTANTE">
      <formula>NOT(ISERROR(SEARCH("IMPORTANTE",O66)))</formula>
    </cfRule>
    <cfRule type="cellIs" dxfId="46" priority="2384" operator="equal">
      <formula>"MODERADO"</formula>
    </cfRule>
    <cfRule type="cellIs" dxfId="45" priority="2385" operator="between">
      <formula>5</formula>
      <formula>9</formula>
    </cfRule>
  </conditionalFormatting>
  <conditionalFormatting sqref="O66">
    <cfRule type="containsText" dxfId="44" priority="2358" operator="containsText" text="TRIVIAL">
      <formula>NOT(ISERROR(SEARCH("TRIVIAL",O66)))</formula>
    </cfRule>
    <cfRule type="containsText" dxfId="43" priority="2359" operator="containsText" text="INTOLERABLE">
      <formula>NOT(ISERROR(SEARCH("INTOLERABLE",O66)))</formula>
    </cfRule>
    <cfRule type="containsText" dxfId="42" priority="2360" operator="containsText" text="IMPORTANTE">
      <formula>NOT(ISERROR(SEARCH("IMPORTANTE",O66)))</formula>
    </cfRule>
    <cfRule type="containsText" dxfId="41" priority="2361" operator="containsText" text="MODERADO">
      <formula>NOT(ISERROR(SEARCH("MODERADO",O66)))</formula>
    </cfRule>
    <cfRule type="containsText" dxfId="40" priority="2362" operator="containsText" text="TOLERABLE">
      <formula>NOT(ISERROR(SEARCH("TOLERABLE",O66)))</formula>
    </cfRule>
    <cfRule type="containsText" dxfId="39" priority="2363" operator="containsText" text="INTOLERABLE">
      <formula>NOT(ISERROR(SEARCH("INTOLERABLE",O66)))</formula>
    </cfRule>
    <cfRule type="containsText" dxfId="38" priority="2364" operator="containsText" text="IMPORTANTE">
      <formula>NOT(ISERROR(SEARCH("IMPORTANTE",O66)))</formula>
    </cfRule>
    <cfRule type="containsText" dxfId="37" priority="2365" operator="containsText" text="MODERADO">
      <formula>NOT(ISERROR(SEARCH("MODERADO",O66)))</formula>
    </cfRule>
    <cfRule type="dataBar" priority="23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{0F5B67D6-26BD-436D-9C99-A8E855990206}</x14:id>
        </ext>
      </extLst>
    </cfRule>
    <cfRule type="containsText" dxfId="36" priority="2366" operator="containsText" text="TOLERABLE">
      <formula>NOT(ISERROR(SEARCH("TOLERABLE",O66)))</formula>
    </cfRule>
  </conditionalFormatting>
  <conditionalFormatting sqref="AC7:AC53">
    <cfRule type="containsText" dxfId="35" priority="3153" operator="containsText" text="MODERADO">
      <formula>NOT(ISERROR(SEARCH("MODERADO",AC7)))</formula>
    </cfRule>
    <cfRule type="containsText" dxfId="34" priority="3152" operator="containsText" text="IMPORTANTE">
      <formula>NOT(ISERROR(SEARCH("IMPORTANTE",AC7)))</formula>
    </cfRule>
    <cfRule type="containsText" dxfId="33" priority="3151" operator="containsText" text="INTOLERABLE">
      <formula>NOT(ISERROR(SEARCH("INTOLERABLE",AC7)))</formula>
    </cfRule>
    <cfRule type="containsText" dxfId="32" priority="3150" operator="containsText" text="TOLERABLE">
      <formula>NOT(ISERROR(SEARCH("TOLERABLE",AC7)))</formula>
    </cfRule>
    <cfRule type="containsText" dxfId="31" priority="3149" operator="containsText" text="MODERADO">
      <formula>NOT(ISERROR(SEARCH("MODERADO",AC7)))</formula>
    </cfRule>
    <cfRule type="containsText" dxfId="30" priority="3148" operator="containsText" text="IMPORTANTE">
      <formula>NOT(ISERROR(SEARCH("IMPORTANTE",AC7)))</formula>
    </cfRule>
    <cfRule type="dataBar" priority="31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{C3F00ECA-FB39-4BE9-A7F2-5B4B9560E29B}</x14:id>
        </ext>
      </extLst>
    </cfRule>
    <cfRule type="containsText" dxfId="29" priority="3154" operator="containsText" text="TOLERABLE">
      <formula>NOT(ISERROR(SEARCH("TOLERABLE",AC7)))</formula>
    </cfRule>
  </conditionalFormatting>
  <conditionalFormatting sqref="AC7:AC54">
    <cfRule type="containsText" dxfId="28" priority="2427" operator="containsText" text="INTOLERABLE">
      <formula>NOT(ISERROR(SEARCH("INTOLERABLE",AC7)))</formula>
    </cfRule>
    <cfRule type="containsText" dxfId="27" priority="2422" operator="containsText" text="TRIVIAL">
      <formula>NOT(ISERROR(SEARCH("TRIVIAL",AC7)))</formula>
    </cfRule>
  </conditionalFormatting>
  <conditionalFormatting sqref="AC54">
    <cfRule type="cellIs" dxfId="26" priority="2394" operator="between">
      <formula>5</formula>
      <formula>9</formula>
    </cfRule>
    <cfRule type="cellIs" dxfId="25" priority="2393" operator="equal">
      <formula>"MODERADO"</formula>
    </cfRule>
    <cfRule type="containsText" dxfId="24" priority="2392" operator="containsText" text="IMPORTANTE">
      <formula>NOT(ISERROR(SEARCH("IMPORTANTE",AC54)))</formula>
    </cfRule>
    <cfRule type="beginsWith" dxfId="23" priority="2391" operator="beginsWith" text="INTOLERABLE">
      <formula>LEFT(AC54,LEN("INTOLERABLE"))="INTOLERABLE"</formula>
    </cfRule>
    <cfRule type="containsText" dxfId="22" priority="2390" operator="containsText" text="IMPORTANTE">
      <formula>NOT(ISERROR(SEARCH("IMPORTANTE",AC54)))</formula>
    </cfRule>
    <cfRule type="containsText" dxfId="21" priority="2389" operator="containsText" text="MODERADO">
      <formula>NOT(ISERROR(SEARCH("MODERADO",AC54)))</formula>
    </cfRule>
    <cfRule type="beginsWith" dxfId="20" priority="2388" operator="beginsWith" text="TOLERABLE">
      <formula>LEFT(AC54,LEN("TOLERABLE"))="TOLERABLE"</formula>
    </cfRule>
    <cfRule type="cellIs" dxfId="19" priority="2386" operator="greaterThan">
      <formula>5</formula>
    </cfRule>
    <cfRule type="containsText" dxfId="18" priority="2387" operator="containsText" text="TRIVIAL">
      <formula>NOT(ISERROR(SEARCH("TRIVIAL",AC54)))</formula>
    </cfRule>
    <cfRule type="containsText" dxfId="17" priority="2430" operator="containsText" text="TOLERABLE">
      <formula>NOT(ISERROR(SEARCH("TOLERABLE",AC54)))</formula>
    </cfRule>
    <cfRule type="containsText" dxfId="16" priority="2423" operator="containsText" text="INTOLERABLE">
      <formula>NOT(ISERROR(SEARCH("INTOLERABLE",AC54)))</formula>
    </cfRule>
    <cfRule type="containsText" dxfId="15" priority="2424" operator="containsText" text="IMPORTANTE">
      <formula>NOT(ISERROR(SEARCH("IMPORTANTE",AC54)))</formula>
    </cfRule>
    <cfRule type="containsText" dxfId="14" priority="2425" operator="containsText" text="MODERADO">
      <formula>NOT(ISERROR(SEARCH("MODERADO",AC54)))</formula>
    </cfRule>
    <cfRule type="containsText" dxfId="13" priority="2426" operator="containsText" text="TOLERABLE">
      <formula>NOT(ISERROR(SEARCH("TOLERABLE",AC54)))</formula>
    </cfRule>
    <cfRule type="containsText" dxfId="12" priority="2428" operator="containsText" text="IMPORTANTE">
      <formula>NOT(ISERROR(SEARCH("IMPORTANTE",AC54)))</formula>
    </cfRule>
    <cfRule type="containsText" dxfId="11" priority="2429" operator="containsText" text="MODERADO">
      <formula>NOT(ISERROR(SEARCH("MODERADO",AC54)))</formula>
    </cfRule>
    <cfRule type="dataBar" priority="2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{14F937FF-F59B-4738-8608-0BA9F26D77A4}</x14:id>
        </ext>
      </extLst>
    </cfRule>
  </conditionalFormatting>
  <conditionalFormatting sqref="AC66 O66">
    <cfRule type="containsText" dxfId="10" priority="2378" operator="containsText" text="TRIVIAL">
      <formula>NOT(ISERROR(SEARCH("TRIVIAL",O66)))</formula>
    </cfRule>
    <cfRule type="beginsWith" dxfId="9" priority="2379" operator="beginsWith" text="TOLERABLE">
      <formula>LEFT(O66,LEN("TOLERABLE"))="TOLERABLE"</formula>
    </cfRule>
  </conditionalFormatting>
  <conditionalFormatting sqref="AC66">
    <cfRule type="containsText" dxfId="8" priority="2368" operator="containsText" text="TRIVIAL">
      <formula>NOT(ISERROR(SEARCH("TRIVIAL",AC66)))</formula>
    </cfRule>
    <cfRule type="containsText" dxfId="7" priority="2370" operator="containsText" text="IMPORTANTE">
      <formula>NOT(ISERROR(SEARCH("IMPORTANTE",AC66)))</formula>
    </cfRule>
    <cfRule type="containsText" dxfId="6" priority="2372" operator="containsText" text="TOLERABLE">
      <formula>NOT(ISERROR(SEARCH("TOLERABLE",AC66)))</formula>
    </cfRule>
    <cfRule type="containsText" dxfId="5" priority="2371" operator="containsText" text="MODERADO">
      <formula>NOT(ISERROR(SEARCH("MODERADO",AC66)))</formula>
    </cfRule>
    <cfRule type="containsText" dxfId="4" priority="2373" operator="containsText" text="INTOLERABLE">
      <formula>NOT(ISERROR(SEARCH("INTOLERABLE",AC66)))</formula>
    </cfRule>
    <cfRule type="containsText" dxfId="3" priority="2374" operator="containsText" text="IMPORTANTE">
      <formula>NOT(ISERROR(SEARCH("IMPORTANTE",AC66)))</formula>
    </cfRule>
    <cfRule type="containsText" dxfId="2" priority="2375" operator="containsText" text="MODERADO">
      <formula>NOT(ISERROR(SEARCH("MODERADO",AC66)))</formula>
    </cfRule>
    <cfRule type="containsText" dxfId="1" priority="2376" operator="containsText" text="TOLERABLE">
      <formula>NOT(ISERROR(SEARCH("TOLERABLE",AC66)))</formula>
    </cfRule>
    <cfRule type="dataBar" priority="23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{B4F00C8B-6439-4879-B718-0C2F5C29C206}</x14:id>
        </ext>
      </extLst>
    </cfRule>
    <cfRule type="containsText" dxfId="0" priority="2369" operator="containsText" text="INTOLERABLE">
      <formula>NOT(ISERROR(SEARCH("INTOLERABLE",AC66)))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AB8953-D9A5-4CB5-87A8-983725CFE7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O54</xm:sqref>
        </x14:conditionalFormatting>
        <x14:conditionalFormatting xmlns:xm="http://schemas.microsoft.com/office/excel/2006/main">
          <x14:cfRule type="dataBar" id="{0F5B67D6-26BD-436D-9C99-A8E855990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O66</xm:sqref>
        </x14:conditionalFormatting>
        <x14:conditionalFormatting xmlns:xm="http://schemas.microsoft.com/office/excel/2006/main">
          <x14:cfRule type="dataBar" id="{C3F00ECA-FB39-4BE9-A7F2-5B4B9560E2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AC7:AC53</xm:sqref>
        </x14:conditionalFormatting>
        <x14:conditionalFormatting xmlns:xm="http://schemas.microsoft.com/office/excel/2006/main">
          <x14:cfRule type="dataBar" id="{14F937FF-F59B-4738-8608-0BA9F26D77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AC54</xm:sqref>
        </x14:conditionalFormatting>
        <x14:conditionalFormatting xmlns:xm="http://schemas.microsoft.com/office/excel/2006/main">
          <x14:cfRule type="dataBar" id="{B4F00C8B-6439-4879-B718-0C2F5C29C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AC66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 PALMISTERIA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Dalenson Junior Paredes Torres</cp:lastModifiedBy>
  <dcterms:created xsi:type="dcterms:W3CDTF">2020-04-22T04:12:44Z</dcterms:created>
  <dcterms:modified xsi:type="dcterms:W3CDTF">2025-02-05T22:22:15Z</dcterms:modified>
</cp:coreProperties>
</file>